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CMI\"/>
    </mc:Choice>
  </mc:AlternateContent>
  <bookViews>
    <workbookView xWindow="0" yWindow="0" windowWidth="18870" windowHeight="7815" tabRatio="756" activeTab="9"/>
  </bookViews>
  <sheets>
    <sheet name="K2 (Ls)" sheetId="3" r:id="rId1"/>
    <sheet name="Div 1" sheetId="1" r:id="rId2"/>
    <sheet name="Div 2" sheetId="2" r:id="rId3"/>
    <sheet name="Div 3" sheetId="4" r:id="rId4"/>
    <sheet name="K2T2 (Ss)" sheetId="5" r:id="rId5"/>
    <sheet name="Div 4" sheetId="6" r:id="rId6"/>
    <sheet name="L's Div 4" sheetId="7" r:id="rId7"/>
    <sheet name="Div 5" sheetId="8" r:id="rId8"/>
    <sheet name="M's GP" sheetId="9" r:id="rId9"/>
    <sheet name="W's GP" sheetId="10" r:id="rId10"/>
    <sheet name="B's 18 GP" sheetId="11" r:id="rId11"/>
    <sheet name="B's 15 GP" sheetId="12" r:id="rId12"/>
    <sheet name="G's 18 GP" sheetId="13" r:id="rId13"/>
    <sheet name="G's 15 GP" sheetId="14" r:id="rId14"/>
    <sheet name="Canadian" sheetId="15" r:id="rId15"/>
    <sheet name="Novice" sheetId="16" r:id="rId16"/>
    <sheet name="Club" sheetId="17" r:id="rId17"/>
    <sheet name="Junior" sheetId="18" r:id="rId18"/>
  </sheets>
  <definedNames>
    <definedName name="_xlnm._FilterDatabase" localSheetId="1" hidden="1">'Div 1'!$C$2:$C$35</definedName>
    <definedName name="_xlnm._FilterDatabase" localSheetId="8" hidden="1">'M''s GP'!$C$2:$C$22</definedName>
  </definedNames>
  <calcPr calcId="152511"/>
</workbook>
</file>

<file path=xl/calcChain.xml><?xml version="1.0" encoding="utf-8"?>
<calcChain xmlns="http://schemas.openxmlformats.org/spreadsheetml/2006/main">
  <c r="AH6" i="9" l="1"/>
  <c r="AH4" i="9"/>
  <c r="AH4" i="6"/>
  <c r="AH5" i="4"/>
  <c r="AH4" i="4"/>
  <c r="AH4" i="2"/>
  <c r="AG7" i="1"/>
  <c r="AH9" i="4"/>
  <c r="AH19" i="7" l="1"/>
  <c r="S259" i="18" l="1"/>
  <c r="M259" i="18"/>
  <c r="R259" i="18"/>
  <c r="Q259" i="18"/>
  <c r="P259" i="18"/>
  <c r="O259" i="18"/>
  <c r="N259" i="18"/>
  <c r="L259" i="18"/>
  <c r="K259" i="18"/>
  <c r="J259" i="18"/>
  <c r="I259" i="18"/>
  <c r="H259" i="18"/>
  <c r="G259" i="18"/>
  <c r="E259" i="18"/>
  <c r="F259" i="18"/>
  <c r="D259" i="18"/>
  <c r="C259" i="18"/>
  <c r="S239" i="18"/>
  <c r="R239" i="18"/>
  <c r="Q239" i="18"/>
  <c r="P239" i="18"/>
  <c r="O239" i="18"/>
  <c r="N239" i="18"/>
  <c r="M239" i="18"/>
  <c r="L239" i="18"/>
  <c r="K239" i="18"/>
  <c r="J239" i="18"/>
  <c r="I239" i="18"/>
  <c r="H239" i="18"/>
  <c r="F239" i="18"/>
  <c r="G239" i="18"/>
  <c r="E239" i="18"/>
  <c r="D239" i="18"/>
  <c r="C239" i="18"/>
  <c r="Q219" i="18"/>
  <c r="K219" i="18"/>
  <c r="N219" i="18"/>
  <c r="S219" i="18"/>
  <c r="R219" i="18"/>
  <c r="P219" i="18"/>
  <c r="O219" i="18"/>
  <c r="M219" i="18"/>
  <c r="L219" i="18"/>
  <c r="J219" i="18"/>
  <c r="I219" i="18"/>
  <c r="H219" i="18"/>
  <c r="F219" i="18"/>
  <c r="G219" i="18"/>
  <c r="E219" i="18"/>
  <c r="D219" i="18"/>
  <c r="C219" i="18"/>
  <c r="C79" i="18"/>
  <c r="C18" i="17"/>
  <c r="AM233" i="17"/>
  <c r="AM234" i="17"/>
  <c r="AM235" i="17"/>
  <c r="AM236" i="17"/>
  <c r="AM237" i="17"/>
  <c r="AM238" i="17"/>
  <c r="AM239" i="17"/>
  <c r="AM240" i="17"/>
  <c r="AM241" i="17"/>
  <c r="AM242" i="17"/>
  <c r="AM243" i="17"/>
  <c r="AM244" i="17"/>
  <c r="AM245" i="17"/>
  <c r="AM246" i="17"/>
  <c r="AM247" i="17"/>
  <c r="AM248" i="17"/>
  <c r="AL248" i="17"/>
  <c r="AK248" i="17"/>
  <c r="AJ248" i="17"/>
  <c r="AI248" i="17"/>
  <c r="AH248" i="17"/>
  <c r="AG248" i="17"/>
  <c r="AF248" i="17"/>
  <c r="AE248" i="17"/>
  <c r="AD248" i="17"/>
  <c r="AC248" i="17"/>
  <c r="AB248" i="17"/>
  <c r="AA248" i="17"/>
  <c r="Z248" i="17"/>
  <c r="Y248" i="17"/>
  <c r="X248" i="17"/>
  <c r="W248" i="17"/>
  <c r="V248" i="17"/>
  <c r="U248" i="17"/>
  <c r="T248" i="17"/>
  <c r="S248" i="17"/>
  <c r="R248" i="17"/>
  <c r="Q248" i="17"/>
  <c r="P248" i="17"/>
  <c r="O248" i="17"/>
  <c r="N248" i="17"/>
  <c r="M248" i="17"/>
  <c r="K248" i="17"/>
  <c r="L248" i="17"/>
  <c r="J248" i="17"/>
  <c r="I248" i="17"/>
  <c r="H248" i="17"/>
  <c r="G248" i="17"/>
  <c r="F248" i="17"/>
  <c r="E248" i="17"/>
  <c r="D248" i="17"/>
  <c r="C248" i="17"/>
  <c r="AK4" i="3"/>
  <c r="AJ4" i="15"/>
  <c r="AJ17" i="15"/>
  <c r="AJ16" i="15"/>
  <c r="AJ15" i="15"/>
  <c r="AJ14" i="15"/>
  <c r="AJ13" i="15"/>
  <c r="AJ12" i="15"/>
  <c r="AJ11" i="15"/>
  <c r="AJ10" i="15"/>
  <c r="AJ9" i="15"/>
  <c r="AJ8" i="15"/>
  <c r="AJ7" i="15"/>
  <c r="AJ6" i="15"/>
  <c r="AJ5" i="15"/>
  <c r="AJ3" i="15"/>
  <c r="AF23" i="16"/>
  <c r="AF22" i="16"/>
  <c r="AF21" i="16"/>
  <c r="AF15" i="16"/>
  <c r="AF14" i="16"/>
  <c r="AF12" i="16"/>
  <c r="AF8" i="16"/>
  <c r="AF20" i="16"/>
  <c r="AF16" i="16"/>
  <c r="AF19" i="16"/>
  <c r="AF18" i="16"/>
  <c r="AF17" i="16"/>
  <c r="AF11" i="16"/>
  <c r="AF13" i="16"/>
  <c r="AF10" i="16"/>
  <c r="AF9" i="16"/>
  <c r="AF7" i="16"/>
  <c r="AF6" i="16"/>
  <c r="AF5" i="16"/>
  <c r="AF4" i="16"/>
  <c r="AF3" i="16"/>
  <c r="AG3" i="13"/>
  <c r="AF3" i="11"/>
  <c r="AG7" i="10"/>
  <c r="AG3" i="10"/>
  <c r="AF25" i="10"/>
  <c r="AF24" i="10"/>
  <c r="AF23" i="10"/>
  <c r="AF22" i="10"/>
  <c r="AF21" i="10"/>
  <c r="AF20" i="10"/>
  <c r="AF19" i="10"/>
  <c r="AF18" i="10"/>
  <c r="AF17" i="10"/>
  <c r="AF16" i="10"/>
  <c r="AF15" i="10"/>
  <c r="AF14" i="10"/>
  <c r="AF13" i="10"/>
  <c r="AF7" i="10"/>
  <c r="AF12" i="10"/>
  <c r="AF11" i="10"/>
  <c r="AF10" i="10"/>
  <c r="AF9" i="10"/>
  <c r="AF8" i="10"/>
  <c r="AF6" i="10"/>
  <c r="AF5" i="10"/>
  <c r="AF4" i="10"/>
  <c r="AF3" i="10"/>
  <c r="AH10" i="9"/>
  <c r="AH9" i="9"/>
  <c r="AH5" i="9"/>
  <c r="AH15" i="9"/>
  <c r="AH17" i="9"/>
  <c r="AH28" i="9"/>
  <c r="AH29" i="9"/>
  <c r="AH34" i="9"/>
  <c r="AG29" i="9"/>
  <c r="AG34" i="9"/>
  <c r="AG65" i="9"/>
  <c r="AG64" i="9"/>
  <c r="AG63" i="9"/>
  <c r="AG62" i="9"/>
  <c r="AG61" i="9"/>
  <c r="AG60" i="9"/>
  <c r="AG59" i="9"/>
  <c r="AG58" i="9"/>
  <c r="AG57" i="9"/>
  <c r="AG56" i="9"/>
  <c r="AG55" i="9"/>
  <c r="AG54" i="9"/>
  <c r="AG53" i="9"/>
  <c r="AG52" i="9"/>
  <c r="AG51" i="9"/>
  <c r="AG50" i="9"/>
  <c r="AG49" i="9"/>
  <c r="AG48" i="9"/>
  <c r="AG47" i="9"/>
  <c r="AG46" i="9"/>
  <c r="AG45" i="9"/>
  <c r="AG44" i="9"/>
  <c r="AG43" i="9"/>
  <c r="AG42" i="9"/>
  <c r="AG41" i="9"/>
  <c r="AG40" i="9"/>
  <c r="AG28" i="9"/>
  <c r="AG39" i="9"/>
  <c r="AG38" i="9"/>
  <c r="AG37" i="9"/>
  <c r="AG36" i="9"/>
  <c r="AG35" i="9"/>
  <c r="AG33" i="9"/>
  <c r="AG32" i="9"/>
  <c r="AG17" i="9"/>
  <c r="AG31" i="9"/>
  <c r="AG30" i="9"/>
  <c r="AG27" i="9"/>
  <c r="AG26" i="9"/>
  <c r="AG25" i="9"/>
  <c r="AG24" i="9"/>
  <c r="AG23" i="9"/>
  <c r="AG22" i="9"/>
  <c r="AG21" i="9"/>
  <c r="AG15" i="9"/>
  <c r="AG20" i="9"/>
  <c r="AG19" i="9"/>
  <c r="AG18" i="9"/>
  <c r="AG16" i="9"/>
  <c r="AG14" i="9"/>
  <c r="AG13" i="9"/>
  <c r="AG12" i="9"/>
  <c r="AG11" i="9"/>
  <c r="AG10" i="9"/>
  <c r="AG9" i="9"/>
  <c r="AG8" i="9"/>
  <c r="AG7" i="9"/>
  <c r="AG6" i="9"/>
  <c r="AG5" i="9"/>
  <c r="AG4" i="9"/>
  <c r="AH55" i="8"/>
  <c r="AH54" i="8"/>
  <c r="AH53" i="8"/>
  <c r="AH52" i="8"/>
  <c r="AH51" i="8"/>
  <c r="AH30" i="8"/>
  <c r="AH50" i="8"/>
  <c r="AH49" i="8"/>
  <c r="AH42" i="8"/>
  <c r="AH41" i="8"/>
  <c r="AH44" i="8"/>
  <c r="AH43" i="8"/>
  <c r="AH38" i="8"/>
  <c r="AH21" i="8"/>
  <c r="AH22" i="8"/>
  <c r="AH15" i="8"/>
  <c r="AH11" i="8"/>
  <c r="AH12" i="8"/>
  <c r="AH13" i="8"/>
  <c r="AH9" i="8"/>
  <c r="AH7" i="8"/>
  <c r="AH6" i="8"/>
  <c r="AH4" i="8"/>
  <c r="AH5" i="8"/>
  <c r="AG55" i="8"/>
  <c r="AG54" i="8"/>
  <c r="AG53" i="8"/>
  <c r="AG52" i="8"/>
  <c r="AG51" i="8"/>
  <c r="AG30" i="8"/>
  <c r="AG50" i="8"/>
  <c r="AG49" i="8"/>
  <c r="AG42" i="8"/>
  <c r="AG57" i="8"/>
  <c r="AG56" i="8"/>
  <c r="AG48" i="8"/>
  <c r="AG47" i="8"/>
  <c r="AG46" i="8"/>
  <c r="AG41" i="8"/>
  <c r="AG45" i="8"/>
  <c r="AG44" i="8"/>
  <c r="AG43" i="8"/>
  <c r="AG40" i="8"/>
  <c r="AG38" i="8"/>
  <c r="AG39" i="8"/>
  <c r="AG21" i="8"/>
  <c r="AG37" i="8"/>
  <c r="AG22" i="8"/>
  <c r="AG36" i="8"/>
  <c r="AG35" i="8"/>
  <c r="AG34" i="8"/>
  <c r="AG33" i="8"/>
  <c r="AG32" i="8"/>
  <c r="AG31" i="8"/>
  <c r="AG29" i="8"/>
  <c r="AG28" i="8"/>
  <c r="AG27" i="8"/>
  <c r="AG26" i="8"/>
  <c r="AG25" i="8"/>
  <c r="AG24" i="8"/>
  <c r="AG23" i="8"/>
  <c r="AG20" i="8"/>
  <c r="AG19" i="8"/>
  <c r="AG18" i="8"/>
  <c r="AG17" i="8"/>
  <c r="AG15" i="8"/>
  <c r="AG16" i="8"/>
  <c r="AG11" i="8"/>
  <c r="AG14" i="8"/>
  <c r="AG12" i="8"/>
  <c r="AG13" i="8"/>
  <c r="AG9" i="8"/>
  <c r="AG7" i="8"/>
  <c r="AG6" i="8"/>
  <c r="AG4" i="8"/>
  <c r="AG10" i="8"/>
  <c r="AG8" i="8"/>
  <c r="AG5" i="8"/>
  <c r="AH7" i="7"/>
  <c r="AH6" i="7"/>
  <c r="AH4" i="7"/>
  <c r="AG19" i="7"/>
  <c r="AG18" i="7"/>
  <c r="AG17" i="7"/>
  <c r="AG16" i="7"/>
  <c r="AG15" i="7"/>
  <c r="AG14" i="7"/>
  <c r="AG13" i="7"/>
  <c r="AG12" i="7"/>
  <c r="AG11" i="7"/>
  <c r="AG10" i="7"/>
  <c r="AG9" i="7"/>
  <c r="AG8" i="7"/>
  <c r="AG7" i="7"/>
  <c r="AG6" i="7"/>
  <c r="AG5" i="7"/>
  <c r="AG4" i="7"/>
  <c r="AH63" i="6"/>
  <c r="AH57" i="6"/>
  <c r="AH54" i="6"/>
  <c r="AH31" i="6"/>
  <c r="AH41" i="6"/>
  <c r="AH20" i="6"/>
  <c r="AH15" i="6"/>
  <c r="AH14" i="6"/>
  <c r="AH13" i="6"/>
  <c r="AH10" i="6"/>
  <c r="AH7" i="6"/>
  <c r="AH6" i="6"/>
  <c r="AH9" i="6"/>
  <c r="AH5" i="6"/>
  <c r="AG63" i="6"/>
  <c r="AG57" i="6"/>
  <c r="AG54" i="6"/>
  <c r="AG62" i="6"/>
  <c r="AG61" i="6"/>
  <c r="AG60" i="6"/>
  <c r="AG59" i="6"/>
  <c r="AG58" i="6"/>
  <c r="AG56" i="6"/>
  <c r="AG55" i="6"/>
  <c r="AG53" i="6"/>
  <c r="AG52" i="6"/>
  <c r="AG51" i="6"/>
  <c r="AG50" i="6"/>
  <c r="AG49" i="6"/>
  <c r="AG48" i="6"/>
  <c r="AG31" i="6"/>
  <c r="AG47" i="6"/>
  <c r="AG46" i="6"/>
  <c r="AG45" i="6"/>
  <c r="AG44" i="6"/>
  <c r="AG43" i="6"/>
  <c r="AG41" i="6"/>
  <c r="AG42" i="6"/>
  <c r="AG40" i="6"/>
  <c r="AG39" i="6"/>
  <c r="AG38" i="6"/>
  <c r="AG37" i="6"/>
  <c r="AG36" i="6"/>
  <c r="AG35" i="6"/>
  <c r="AG34" i="6"/>
  <c r="AG33" i="6"/>
  <c r="AG32" i="6"/>
  <c r="AG30" i="6"/>
  <c r="AG20" i="6"/>
  <c r="AG29" i="6"/>
  <c r="AG28" i="6"/>
  <c r="AG27" i="6"/>
  <c r="AG26" i="6"/>
  <c r="AG25" i="6"/>
  <c r="AG24" i="6"/>
  <c r="AG23" i="6"/>
  <c r="AG22" i="6"/>
  <c r="AG21" i="6"/>
  <c r="AG19" i="6"/>
  <c r="AG15" i="6"/>
  <c r="AG18" i="6"/>
  <c r="AG17" i="6"/>
  <c r="AG16" i="6"/>
  <c r="AG14" i="6"/>
  <c r="AG13" i="6"/>
  <c r="AG10" i="6"/>
  <c r="AG12" i="6"/>
  <c r="AG11" i="6"/>
  <c r="AG7" i="6"/>
  <c r="AG6" i="6"/>
  <c r="AG9" i="6"/>
  <c r="AG8" i="6"/>
  <c r="AG5" i="6"/>
  <c r="AG4" i="6"/>
  <c r="AK16" i="5"/>
  <c r="AK23" i="5"/>
  <c r="AJ16" i="5"/>
  <c r="AJ29" i="5"/>
  <c r="AJ23" i="5"/>
  <c r="AJ28" i="5"/>
  <c r="AJ27" i="5"/>
  <c r="AJ26" i="5"/>
  <c r="AJ25" i="5"/>
  <c r="AJ24" i="5"/>
  <c r="AJ8" i="5"/>
  <c r="AJ22" i="5"/>
  <c r="AJ21" i="5"/>
  <c r="AJ20" i="5"/>
  <c r="AJ19" i="5"/>
  <c r="AJ18" i="5"/>
  <c r="AJ17" i="5"/>
  <c r="AJ15" i="5"/>
  <c r="AJ14" i="5"/>
  <c r="AJ13" i="5"/>
  <c r="AJ12" i="5"/>
  <c r="AJ11" i="5"/>
  <c r="AJ10" i="5"/>
  <c r="AJ9" i="5"/>
  <c r="AJ7" i="5"/>
  <c r="AJ6" i="5"/>
  <c r="AJ5" i="5"/>
  <c r="AJ4" i="5"/>
  <c r="AJ3" i="5"/>
  <c r="AH6" i="4"/>
  <c r="AH14" i="4"/>
  <c r="AG5" i="4"/>
  <c r="AG26" i="4"/>
  <c r="AG25" i="4"/>
  <c r="AG24" i="4"/>
  <c r="AG23" i="4"/>
  <c r="AG22" i="4"/>
  <c r="AG21" i="4"/>
  <c r="AG20" i="4"/>
  <c r="AG19" i="4"/>
  <c r="AG14" i="4"/>
  <c r="AG18" i="4"/>
  <c r="AG17" i="4"/>
  <c r="AG16" i="4"/>
  <c r="AG15" i="4"/>
  <c r="AG13" i="4"/>
  <c r="AG12" i="4"/>
  <c r="AG11" i="4"/>
  <c r="AG10" i="4"/>
  <c r="AG9" i="4"/>
  <c r="AG8" i="4"/>
  <c r="AG7" i="4"/>
  <c r="AG6" i="4"/>
  <c r="AG4" i="4"/>
  <c r="AH6" i="2"/>
  <c r="AH5" i="2"/>
  <c r="AH22" i="2"/>
  <c r="AH18" i="2"/>
  <c r="AH20" i="2"/>
  <c r="AH11" i="2"/>
  <c r="AG22" i="2"/>
  <c r="AG18" i="2"/>
  <c r="AG20" i="2"/>
  <c r="AG23" i="2"/>
  <c r="AG21" i="2"/>
  <c r="AG19" i="2"/>
  <c r="AG17" i="2"/>
  <c r="AG16" i="2"/>
  <c r="AG11" i="2"/>
  <c r="AG15" i="2"/>
  <c r="AG14" i="2"/>
  <c r="AG13" i="2"/>
  <c r="AG12" i="2"/>
  <c r="AG10" i="2"/>
  <c r="AG9" i="2"/>
  <c r="AG8" i="2"/>
  <c r="AG7" i="2"/>
  <c r="AG5" i="2"/>
  <c r="AG6" i="2"/>
  <c r="AG4" i="2"/>
  <c r="AK15" i="3"/>
  <c r="AK3" i="3"/>
  <c r="AJ23" i="3"/>
  <c r="AJ22" i="3"/>
  <c r="AJ21" i="3"/>
  <c r="AJ20" i="3"/>
  <c r="AJ19" i="3"/>
  <c r="AJ18" i="3"/>
  <c r="AJ17" i="3"/>
  <c r="AJ16" i="3"/>
  <c r="AJ15" i="3"/>
  <c r="AJ14" i="3"/>
  <c r="AJ13" i="3"/>
  <c r="AJ12" i="3"/>
  <c r="AJ11" i="3"/>
  <c r="AJ10" i="3"/>
  <c r="AJ9" i="3"/>
  <c r="AJ8" i="3"/>
  <c r="AJ7" i="3"/>
  <c r="AJ6" i="3"/>
  <c r="AJ5" i="3"/>
  <c r="AJ4" i="3"/>
  <c r="AJ3" i="3"/>
  <c r="AM208" i="17"/>
  <c r="AM207" i="17"/>
  <c r="AM206" i="17"/>
  <c r="AM205" i="17"/>
  <c r="AM204" i="17"/>
  <c r="AM203" i="17"/>
  <c r="AM202" i="17"/>
  <c r="AM201" i="17"/>
  <c r="AM200" i="17"/>
  <c r="AM199" i="17"/>
  <c r="AM198" i="17"/>
  <c r="AM197" i="17"/>
  <c r="AM196" i="17"/>
  <c r="AM195" i="17"/>
  <c r="AM194" i="17"/>
  <c r="AD175" i="17"/>
  <c r="AD176" i="17"/>
  <c r="AD177" i="17"/>
  <c r="AD178" i="17"/>
  <c r="AD179" i="17"/>
  <c r="AD180" i="17"/>
  <c r="AD181" i="17"/>
  <c r="AD182" i="17"/>
  <c r="AD183" i="17"/>
  <c r="AD184" i="17"/>
  <c r="AD185" i="17"/>
  <c r="AD186" i="17"/>
  <c r="AD187" i="17"/>
  <c r="AD188" i="17"/>
  <c r="AD189" i="17"/>
  <c r="AD190" i="17"/>
  <c r="AA156" i="17"/>
  <c r="AA157" i="17"/>
  <c r="AA158" i="17"/>
  <c r="AA159" i="17"/>
  <c r="AA160" i="17"/>
  <c r="AA161" i="17"/>
  <c r="AA162" i="17"/>
  <c r="AA163" i="17"/>
  <c r="AA164" i="17"/>
  <c r="AA165" i="17"/>
  <c r="AA166" i="17"/>
  <c r="AA167" i="17"/>
  <c r="AA168" i="17"/>
  <c r="AA169" i="17"/>
  <c r="AA170" i="17"/>
  <c r="AA171" i="17"/>
  <c r="AA137" i="17"/>
  <c r="AA138" i="17"/>
  <c r="AA139" i="17"/>
  <c r="AA140" i="17"/>
  <c r="AA141" i="17"/>
  <c r="AA142" i="17"/>
  <c r="AA143" i="17"/>
  <c r="AA144" i="17"/>
  <c r="AA145" i="17"/>
  <c r="AA146" i="17"/>
  <c r="AA147" i="17"/>
  <c r="AA148" i="17"/>
  <c r="AA149" i="17"/>
  <c r="AA150" i="17"/>
  <c r="AA151" i="17"/>
  <c r="AA152" i="17"/>
  <c r="Y118" i="17"/>
  <c r="Y119" i="17"/>
  <c r="Y120" i="17"/>
  <c r="Y121" i="17"/>
  <c r="Y122" i="17"/>
  <c r="Y123" i="17"/>
  <c r="Y124" i="17"/>
  <c r="Y125" i="17"/>
  <c r="Y126" i="17"/>
  <c r="Y127" i="17"/>
  <c r="Y128" i="17"/>
  <c r="Y129" i="17"/>
  <c r="Y130" i="17"/>
  <c r="Y131" i="17"/>
  <c r="Y132" i="17"/>
  <c r="Y133" i="17"/>
  <c r="W98" i="17"/>
  <c r="W99" i="17"/>
  <c r="W100" i="17"/>
  <c r="W101" i="17"/>
  <c r="W102" i="17"/>
  <c r="W103" i="17"/>
  <c r="W104" i="17"/>
  <c r="W105" i="17"/>
  <c r="W106" i="17"/>
  <c r="W107" i="17"/>
  <c r="W108" i="17"/>
  <c r="W109" i="17"/>
  <c r="W110" i="17"/>
  <c r="W111" i="17"/>
  <c r="W112" i="17"/>
  <c r="W113" i="17"/>
  <c r="W114" i="17"/>
  <c r="V79" i="17"/>
  <c r="V80" i="17"/>
  <c r="V81" i="17"/>
  <c r="V82" i="17"/>
  <c r="V83" i="17"/>
  <c r="V84" i="17"/>
  <c r="V85" i="17"/>
  <c r="V86" i="17"/>
  <c r="V87" i="17"/>
  <c r="V88" i="17"/>
  <c r="V89" i="17"/>
  <c r="V90" i="17"/>
  <c r="V91" i="17"/>
  <c r="V92" i="17"/>
  <c r="V93" i="17"/>
  <c r="V94" i="17"/>
  <c r="R60" i="17"/>
  <c r="R61" i="17"/>
  <c r="R62" i="17"/>
  <c r="R63" i="17"/>
  <c r="R64" i="17"/>
  <c r="R65" i="17"/>
  <c r="R66" i="17"/>
  <c r="R67" i="17"/>
  <c r="R68" i="17"/>
  <c r="R69" i="17"/>
  <c r="R70" i="17"/>
  <c r="R71" i="17"/>
  <c r="R72" i="17"/>
  <c r="R73" i="17"/>
  <c r="R74" i="17"/>
  <c r="R75" i="17"/>
  <c r="R41" i="17"/>
  <c r="R42" i="17"/>
  <c r="R43" i="17"/>
  <c r="R44" i="17"/>
  <c r="R45" i="17"/>
  <c r="R46" i="17"/>
  <c r="R47" i="17"/>
  <c r="R48" i="17"/>
  <c r="R49" i="17"/>
  <c r="R50" i="17"/>
  <c r="R51" i="17"/>
  <c r="R52" i="17"/>
  <c r="R53" i="17"/>
  <c r="R54" i="17"/>
  <c r="R55" i="17"/>
  <c r="R56" i="17"/>
  <c r="P22" i="17"/>
  <c r="P23" i="17"/>
  <c r="P24" i="17"/>
  <c r="P25" i="17"/>
  <c r="P26" i="17"/>
  <c r="P27" i="17"/>
  <c r="P28" i="17"/>
  <c r="P29" i="17"/>
  <c r="P30" i="17"/>
  <c r="P31" i="17"/>
  <c r="P32" i="17"/>
  <c r="P33" i="17"/>
  <c r="P34" i="17"/>
  <c r="P35" i="17"/>
  <c r="P36" i="17"/>
  <c r="P37" i="17"/>
  <c r="N3" i="17"/>
  <c r="N4" i="17"/>
  <c r="N5" i="17"/>
  <c r="N6" i="17"/>
  <c r="N7" i="17"/>
  <c r="N8" i="17"/>
  <c r="N9" i="17"/>
  <c r="N10" i="17"/>
  <c r="N11" i="17"/>
  <c r="N12" i="17"/>
  <c r="N13" i="17"/>
  <c r="N14" i="17"/>
  <c r="N15" i="17"/>
  <c r="N16" i="17"/>
  <c r="N17" i="17"/>
  <c r="N18" i="17"/>
  <c r="C190" i="17"/>
  <c r="D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C171" i="17"/>
  <c r="D171" i="17"/>
  <c r="E171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R171" i="17"/>
  <c r="S171" i="17"/>
  <c r="T171" i="17"/>
  <c r="U171" i="17"/>
  <c r="V171" i="17"/>
  <c r="W171" i="17"/>
  <c r="X171" i="17"/>
  <c r="Y171" i="17"/>
  <c r="Z171" i="17"/>
  <c r="Z152" i="17"/>
  <c r="Y152" i="17"/>
  <c r="X152" i="17"/>
  <c r="W152" i="17"/>
  <c r="V152" i="17"/>
  <c r="T152" i="17"/>
  <c r="U152" i="17"/>
  <c r="S152" i="17"/>
  <c r="Q152" i="17"/>
  <c r="R152" i="17"/>
  <c r="P152" i="17"/>
  <c r="O152" i="17"/>
  <c r="N152" i="17"/>
  <c r="M152" i="17"/>
  <c r="L152" i="17"/>
  <c r="K152" i="17"/>
  <c r="J152" i="17"/>
  <c r="I152" i="17"/>
  <c r="H152" i="17"/>
  <c r="G152" i="17"/>
  <c r="E152" i="17"/>
  <c r="F152" i="17"/>
  <c r="D152" i="17"/>
  <c r="C152" i="17"/>
  <c r="O133" i="17"/>
  <c r="E133" i="17"/>
  <c r="H133" i="17"/>
  <c r="M133" i="17"/>
  <c r="C133" i="17"/>
  <c r="D133" i="17"/>
  <c r="F133" i="17"/>
  <c r="G133" i="17"/>
  <c r="I133" i="17"/>
  <c r="J133" i="17"/>
  <c r="K133" i="17"/>
  <c r="L133" i="17"/>
  <c r="N133" i="17"/>
  <c r="P133" i="17"/>
  <c r="Q133" i="17"/>
  <c r="R133" i="17"/>
  <c r="S133" i="17"/>
  <c r="T133" i="17"/>
  <c r="U133" i="17"/>
  <c r="V133" i="17"/>
  <c r="W133" i="17"/>
  <c r="X133" i="17"/>
  <c r="C114" i="17"/>
  <c r="D114" i="17"/>
  <c r="E114" i="17"/>
  <c r="F114" i="17"/>
  <c r="G114" i="17"/>
  <c r="H114" i="17"/>
  <c r="I114" i="17"/>
  <c r="J114" i="17"/>
  <c r="K114" i="17"/>
  <c r="L114" i="17"/>
  <c r="M114" i="17"/>
  <c r="N114" i="17"/>
  <c r="O114" i="17"/>
  <c r="P114" i="17"/>
  <c r="Q114" i="17"/>
  <c r="R114" i="17"/>
  <c r="S114" i="17"/>
  <c r="T114" i="17"/>
  <c r="U114" i="17"/>
  <c r="V114" i="17"/>
  <c r="M94" i="17"/>
  <c r="C94" i="17"/>
  <c r="D94" i="17"/>
  <c r="E94" i="17"/>
  <c r="F94" i="17"/>
  <c r="G94" i="17"/>
  <c r="H94" i="17"/>
  <c r="I94" i="17"/>
  <c r="J94" i="17"/>
  <c r="K94" i="17"/>
  <c r="L94" i="17"/>
  <c r="N94" i="17"/>
  <c r="O94" i="17"/>
  <c r="P94" i="17"/>
  <c r="Q94" i="17"/>
  <c r="R94" i="17"/>
  <c r="S94" i="17"/>
  <c r="T94" i="17"/>
  <c r="U94" i="17"/>
  <c r="C75" i="17"/>
  <c r="D75" i="17"/>
  <c r="E75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D56" i="17"/>
  <c r="E56" i="17"/>
  <c r="C56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M37" i="17"/>
  <c r="F37" i="17"/>
  <c r="C37" i="17"/>
  <c r="D37" i="17"/>
  <c r="E37" i="17"/>
  <c r="G37" i="17"/>
  <c r="H37" i="17"/>
  <c r="I37" i="17"/>
  <c r="J37" i="17"/>
  <c r="K37" i="17"/>
  <c r="L37" i="17"/>
  <c r="N37" i="17"/>
  <c r="O37" i="17"/>
  <c r="D18" i="17"/>
  <c r="E18" i="17"/>
  <c r="F18" i="17"/>
  <c r="G18" i="17"/>
  <c r="H18" i="17"/>
  <c r="I18" i="17"/>
  <c r="J18" i="17"/>
  <c r="K18" i="17"/>
  <c r="L18" i="17"/>
  <c r="M18" i="17"/>
  <c r="AM213" i="17"/>
  <c r="AM214" i="17"/>
  <c r="AM215" i="17"/>
  <c r="AM216" i="17"/>
  <c r="AM217" i="17"/>
  <c r="AM218" i="17"/>
  <c r="AM219" i="17"/>
  <c r="AM220" i="17"/>
  <c r="AM221" i="17"/>
  <c r="AM222" i="17"/>
  <c r="AM223" i="17"/>
  <c r="AM224" i="17"/>
  <c r="AM225" i="17"/>
  <c r="AM226" i="17"/>
  <c r="AM227" i="17"/>
  <c r="AM228" i="17"/>
  <c r="AM229" i="17"/>
  <c r="AL229" i="17"/>
  <c r="AK229" i="17"/>
  <c r="AJ229" i="17"/>
  <c r="AD229" i="17"/>
  <c r="AI229" i="17"/>
  <c r="AH229" i="17"/>
  <c r="AG229" i="17"/>
  <c r="AF229" i="17"/>
  <c r="AA229" i="17"/>
  <c r="AE229" i="17"/>
  <c r="AC229" i="17"/>
  <c r="AB229" i="17"/>
  <c r="Z229" i="17"/>
  <c r="Y229" i="17"/>
  <c r="P229" i="17"/>
  <c r="X229" i="17"/>
  <c r="W229" i="17"/>
  <c r="V229" i="17"/>
  <c r="U229" i="17"/>
  <c r="T229" i="17"/>
  <c r="S229" i="17"/>
  <c r="R229" i="17"/>
  <c r="Q229" i="17"/>
  <c r="M229" i="17"/>
  <c r="O229" i="17"/>
  <c r="N229" i="17"/>
  <c r="L229" i="17"/>
  <c r="J229" i="17"/>
  <c r="K229" i="17"/>
  <c r="I229" i="17"/>
  <c r="H229" i="17"/>
  <c r="G229" i="17"/>
  <c r="F229" i="17"/>
  <c r="E229" i="17"/>
  <c r="D229" i="17"/>
  <c r="C229" i="17"/>
  <c r="C209" i="17"/>
  <c r="AH209" i="17"/>
  <c r="S209" i="17"/>
  <c r="AA209" i="17"/>
  <c r="AB209" i="17"/>
  <c r="AL209" i="17"/>
  <c r="AG209" i="17"/>
  <c r="AK209" i="17"/>
  <c r="AJ209" i="17"/>
  <c r="X209" i="17"/>
  <c r="AI209" i="17"/>
  <c r="AF209" i="17"/>
  <c r="AE209" i="17"/>
  <c r="AD209" i="17"/>
  <c r="AC209" i="17"/>
  <c r="Z209" i="17"/>
  <c r="Y209" i="17"/>
  <c r="U209" i="17"/>
  <c r="P209" i="17"/>
  <c r="W209" i="17"/>
  <c r="V209" i="17"/>
  <c r="M209" i="17"/>
  <c r="R209" i="17"/>
  <c r="T209" i="17"/>
  <c r="Q209" i="17"/>
  <c r="O209" i="17"/>
  <c r="N209" i="17"/>
  <c r="L209" i="17"/>
  <c r="K209" i="17"/>
  <c r="J209" i="17"/>
  <c r="I209" i="17"/>
  <c r="H209" i="17"/>
  <c r="G209" i="17"/>
  <c r="F209" i="17"/>
  <c r="E209" i="17"/>
  <c r="D209" i="17"/>
  <c r="AH6" i="1"/>
  <c r="AH4" i="1"/>
  <c r="AG4" i="1"/>
  <c r="AG31" i="1"/>
  <c r="AG30" i="1"/>
  <c r="AG29" i="1"/>
  <c r="AG28" i="1"/>
  <c r="AG27" i="1"/>
  <c r="AG26" i="1"/>
  <c r="AG25" i="1"/>
  <c r="AG24" i="1"/>
  <c r="AG23" i="1"/>
  <c r="AG22" i="1"/>
  <c r="AG21" i="1"/>
  <c r="AG20" i="1"/>
  <c r="AG19" i="1"/>
  <c r="AG18" i="1"/>
  <c r="AG17" i="1"/>
  <c r="AG16" i="1"/>
  <c r="AG15" i="1"/>
  <c r="AG14" i="1"/>
  <c r="AG13" i="1"/>
  <c r="AG12" i="1"/>
  <c r="AG11" i="1"/>
  <c r="AG10" i="1"/>
  <c r="AG9" i="1"/>
  <c r="AG8" i="1"/>
  <c r="AG6" i="1"/>
  <c r="AG5" i="1"/>
  <c r="AH8" i="6"/>
  <c r="AH5" i="7"/>
  <c r="AH25" i="6"/>
  <c r="AH24" i="6"/>
  <c r="AH18" i="6"/>
  <c r="AH51" i="6"/>
  <c r="AH45" i="6"/>
  <c r="AH37" i="6"/>
  <c r="AH32" i="6"/>
  <c r="AH30" i="6"/>
  <c r="AH17" i="4"/>
  <c r="AH22" i="4"/>
  <c r="AH8" i="4"/>
  <c r="AK4" i="15"/>
  <c r="AK3" i="15"/>
  <c r="AG4" i="10"/>
  <c r="AH19" i="9"/>
  <c r="AH12" i="9"/>
  <c r="AH8" i="9"/>
  <c r="AH7" i="9"/>
  <c r="AH18" i="7"/>
  <c r="AH17" i="7"/>
  <c r="AH16" i="7"/>
  <c r="AH56" i="6"/>
  <c r="AH36" i="6"/>
  <c r="AH62" i="6"/>
  <c r="AH49" i="6"/>
  <c r="AH53" i="6"/>
  <c r="AH61" i="6"/>
  <c r="AH40" i="6"/>
  <c r="AH50" i="6"/>
  <c r="AH21" i="6"/>
  <c r="AH11" i="6"/>
  <c r="AH10" i="4"/>
  <c r="AH9" i="1"/>
  <c r="AH8" i="1"/>
  <c r="AK14" i="3"/>
  <c r="AK21" i="3"/>
  <c r="AK20" i="3"/>
  <c r="AK17" i="3"/>
  <c r="AK13" i="3"/>
  <c r="AK6" i="3"/>
  <c r="AK5" i="3"/>
  <c r="AH28" i="1"/>
  <c r="AH23" i="1"/>
  <c r="AH16" i="1"/>
  <c r="AH7" i="1"/>
  <c r="AH5" i="1"/>
  <c r="AH9" i="2"/>
  <c r="AH17" i="2"/>
  <c r="AH12" i="2"/>
  <c r="AH8" i="2"/>
  <c r="AH10" i="8"/>
  <c r="AH25" i="9"/>
  <c r="AH65" i="9"/>
  <c r="AH64" i="9"/>
  <c r="AH63" i="9"/>
  <c r="AH62" i="9"/>
  <c r="AH61" i="9"/>
  <c r="AH60" i="9"/>
  <c r="AH59" i="9"/>
  <c r="AH58" i="9"/>
  <c r="AH57" i="9"/>
  <c r="AH56" i="9"/>
  <c r="AH55" i="9"/>
  <c r="AH54" i="9"/>
  <c r="AH53" i="9"/>
  <c r="AH52" i="9"/>
  <c r="AH51" i="9"/>
  <c r="AH50" i="9"/>
  <c r="AH49" i="9"/>
  <c r="AH48" i="9"/>
  <c r="AH47" i="9"/>
  <c r="AH46" i="9"/>
  <c r="AH45" i="9"/>
  <c r="AH44" i="9"/>
  <c r="AH43" i="9"/>
  <c r="AH41" i="9"/>
  <c r="AH38" i="9"/>
  <c r="AH36" i="9"/>
  <c r="AH33" i="9"/>
  <c r="AH11" i="9"/>
  <c r="AG25" i="10"/>
  <c r="AG24" i="10"/>
  <c r="AG23" i="10"/>
  <c r="AG22" i="10"/>
  <c r="AG21" i="10"/>
  <c r="AG20" i="10"/>
  <c r="AG19" i="10"/>
  <c r="AG18" i="10"/>
  <c r="AG17" i="10"/>
  <c r="AG16" i="10"/>
  <c r="AG14" i="10"/>
  <c r="AG12" i="10"/>
  <c r="AG10" i="10"/>
  <c r="AG8" i="10"/>
  <c r="AG15" i="10"/>
  <c r="AG13" i="10"/>
  <c r="AG11" i="10"/>
  <c r="AG9" i="10"/>
  <c r="AG6" i="10"/>
  <c r="AG5" i="10"/>
  <c r="AF8" i="11"/>
  <c r="AF6" i="11"/>
  <c r="AF7" i="11"/>
  <c r="AF5" i="11"/>
  <c r="AF4" i="11"/>
  <c r="AE8" i="12"/>
  <c r="AE11" i="12"/>
  <c r="AE7" i="12"/>
  <c r="AE10" i="12"/>
  <c r="AE9" i="12"/>
  <c r="AE6" i="12"/>
  <c r="AE5" i="12"/>
  <c r="AE4" i="12"/>
  <c r="AK14" i="15"/>
  <c r="AK13" i="15"/>
  <c r="AK12" i="15"/>
  <c r="AK11" i="15"/>
  <c r="AK10" i="15"/>
  <c r="AK9" i="15"/>
  <c r="AK7" i="15"/>
  <c r="AK5" i="15"/>
  <c r="AK8" i="15"/>
  <c r="AK6" i="15"/>
  <c r="AG34" i="1"/>
  <c r="AG33" i="1"/>
  <c r="AG32" i="1"/>
  <c r="AF9" i="11"/>
  <c r="AF10" i="11"/>
  <c r="AF11" i="11"/>
  <c r="AF12" i="11"/>
  <c r="AF13" i="11"/>
  <c r="AF14" i="11"/>
  <c r="AF15" i="11"/>
  <c r="AF16" i="11"/>
  <c r="AF17" i="11"/>
  <c r="AF18" i="11"/>
  <c r="AF19" i="11"/>
  <c r="AF20" i="11"/>
  <c r="AF4" i="13"/>
  <c r="AF3" i="13"/>
  <c r="AH29" i="1"/>
  <c r="AH31" i="1"/>
  <c r="AH27" i="1"/>
  <c r="AH24" i="1"/>
  <c r="AH20" i="1"/>
  <c r="AH19" i="1"/>
  <c r="AH13" i="1"/>
  <c r="AH21" i="1"/>
  <c r="AH12" i="1"/>
  <c r="AH18" i="1"/>
  <c r="AH15" i="1"/>
  <c r="AH11" i="1"/>
  <c r="AH10" i="1"/>
  <c r="N199" i="18"/>
  <c r="P199" i="18"/>
  <c r="O199" i="18"/>
  <c r="M199" i="18"/>
  <c r="L199" i="18"/>
  <c r="K199" i="18"/>
  <c r="J199" i="18"/>
  <c r="E199" i="18"/>
  <c r="I199" i="18"/>
  <c r="H199" i="18"/>
  <c r="G199" i="18"/>
  <c r="F199" i="18"/>
  <c r="D199" i="18"/>
  <c r="C199" i="18"/>
  <c r="O179" i="18"/>
  <c r="N179" i="18"/>
  <c r="M179" i="18"/>
  <c r="L179" i="18"/>
  <c r="K179" i="18"/>
  <c r="I179" i="18"/>
  <c r="J179" i="18"/>
  <c r="H179" i="18"/>
  <c r="G179" i="18"/>
  <c r="F179" i="18"/>
  <c r="E179" i="18"/>
  <c r="D179" i="18"/>
  <c r="C179" i="18"/>
  <c r="O159" i="18"/>
  <c r="N159" i="18"/>
  <c r="M159" i="18"/>
  <c r="K159" i="18"/>
  <c r="L159" i="18"/>
  <c r="J159" i="18"/>
  <c r="I159" i="18"/>
  <c r="F159" i="18"/>
  <c r="G159" i="18"/>
  <c r="H159" i="18"/>
  <c r="E159" i="18"/>
  <c r="D159" i="18"/>
  <c r="C159" i="18"/>
  <c r="M139" i="18"/>
  <c r="O139" i="18"/>
  <c r="N139" i="18"/>
  <c r="L139" i="18"/>
  <c r="I139" i="18"/>
  <c r="K139" i="18"/>
  <c r="J139" i="18"/>
  <c r="H139" i="18"/>
  <c r="G139" i="18"/>
  <c r="F139" i="18"/>
  <c r="E139" i="18"/>
  <c r="D139" i="18"/>
  <c r="C139" i="18"/>
  <c r="N119" i="18"/>
  <c r="M119" i="18"/>
  <c r="L119" i="18"/>
  <c r="I119" i="18"/>
  <c r="K119" i="18"/>
  <c r="J119" i="18"/>
  <c r="H119" i="18"/>
  <c r="G119" i="18"/>
  <c r="F119" i="18"/>
  <c r="E119" i="18"/>
  <c r="D119" i="18"/>
  <c r="C119" i="18"/>
  <c r="M99" i="18"/>
  <c r="J99" i="18"/>
  <c r="F99" i="18"/>
  <c r="N99" i="18"/>
  <c r="L99" i="18"/>
  <c r="K99" i="18"/>
  <c r="I99" i="18"/>
  <c r="G99" i="18"/>
  <c r="H99" i="18"/>
  <c r="E99" i="18"/>
  <c r="D99" i="18"/>
  <c r="C99" i="18"/>
  <c r="K79" i="18"/>
  <c r="J79" i="18"/>
  <c r="I79" i="18"/>
  <c r="H79" i="18"/>
  <c r="G79" i="18"/>
  <c r="F79" i="18"/>
  <c r="E79" i="18"/>
  <c r="D79" i="18"/>
  <c r="K59" i="18"/>
  <c r="J59" i="18"/>
  <c r="I59" i="18"/>
  <c r="H59" i="18"/>
  <c r="G59" i="18"/>
  <c r="D59" i="18"/>
  <c r="F59" i="18"/>
  <c r="E59" i="18"/>
  <c r="C59" i="18"/>
  <c r="H39" i="18"/>
  <c r="G39" i="18"/>
  <c r="I39" i="18"/>
  <c r="F39" i="18"/>
  <c r="E39" i="18"/>
  <c r="D39" i="18"/>
  <c r="C39" i="18"/>
  <c r="D19" i="18"/>
  <c r="E19" i="18"/>
  <c r="C19" i="18"/>
  <c r="AD4" i="14"/>
  <c r="AD3" i="14"/>
  <c r="AH21" i="4"/>
  <c r="AH7" i="4"/>
  <c r="AH18" i="4"/>
  <c r="AH12" i="6"/>
  <c r="AH47" i="6"/>
  <c r="AH55" i="6"/>
  <c r="AH60" i="6"/>
  <c r="AH59" i="6"/>
  <c r="AH58" i="6"/>
  <c r="AH52" i="6"/>
  <c r="AH48" i="6"/>
  <c r="AH43" i="6"/>
  <c r="AH44" i="6"/>
  <c r="AH42" i="6"/>
  <c r="AH39" i="6"/>
  <c r="AH38" i="6"/>
  <c r="AH35" i="6"/>
  <c r="AH46" i="6"/>
  <c r="AH34" i="6"/>
  <c r="AH33" i="6"/>
  <c r="AH29" i="6"/>
  <c r="AH28" i="6"/>
  <c r="AH27" i="6"/>
  <c r="AH26" i="6"/>
  <c r="AH23" i="6"/>
  <c r="AH22" i="6"/>
  <c r="AH19" i="6"/>
  <c r="AH17" i="6"/>
  <c r="AH16" i="6"/>
  <c r="AH15" i="7"/>
  <c r="AH14" i="7"/>
  <c r="AH13" i="7"/>
  <c r="AH12" i="7"/>
  <c r="AH11" i="7"/>
  <c r="AH10" i="7"/>
  <c r="AH8" i="7"/>
  <c r="AH9" i="7"/>
  <c r="AH23" i="8"/>
  <c r="AH17" i="8"/>
  <c r="AH16" i="8"/>
  <c r="AH14" i="8"/>
  <c r="AH8" i="8"/>
  <c r="AH24" i="8"/>
  <c r="AH20" i="8"/>
  <c r="AH48" i="8"/>
  <c r="AH34" i="8"/>
  <c r="AH47" i="8"/>
  <c r="AH46" i="8"/>
  <c r="AH40" i="8"/>
  <c r="AH45" i="8"/>
  <c r="AH39" i="8"/>
  <c r="AH37" i="8"/>
  <c r="AH36" i="8"/>
  <c r="AH28" i="8"/>
  <c r="AH35" i="8"/>
  <c r="AH33" i="8"/>
  <c r="AH32" i="8"/>
  <c r="AH31" i="8"/>
  <c r="AH29" i="8"/>
  <c r="AH27" i="8"/>
  <c r="AH26" i="8"/>
  <c r="AH25" i="8"/>
  <c r="AH19" i="8"/>
  <c r="AH18" i="8"/>
  <c r="AH16" i="9"/>
  <c r="AH14" i="9"/>
  <c r="AH23" i="9"/>
  <c r="AH42" i="9"/>
  <c r="AH40" i="9"/>
  <c r="AH39" i="9"/>
  <c r="AH37" i="9"/>
  <c r="AH35" i="9"/>
  <c r="AH32" i="9"/>
  <c r="AH31" i="9"/>
  <c r="AH30" i="9"/>
  <c r="AH27" i="9"/>
  <c r="AH26" i="9"/>
  <c r="AH24" i="9"/>
  <c r="AH22" i="9"/>
  <c r="AH21" i="9"/>
  <c r="AH20" i="9"/>
  <c r="AH18" i="9"/>
  <c r="AH13" i="9"/>
  <c r="AH25" i="4"/>
  <c r="AH24" i="4"/>
  <c r="AH23" i="4"/>
  <c r="AH20" i="4"/>
  <c r="AH19" i="4"/>
  <c r="AH16" i="4"/>
  <c r="AH15" i="4"/>
  <c r="AH13" i="4"/>
  <c r="AH12" i="4"/>
  <c r="AH11" i="4"/>
  <c r="AH21" i="2"/>
  <c r="AH19" i="2"/>
  <c r="AH16" i="2"/>
  <c r="AH15" i="2"/>
  <c r="AH14" i="2"/>
  <c r="AH13" i="2"/>
  <c r="AH10" i="2"/>
  <c r="AH7" i="2"/>
  <c r="AH30" i="1"/>
  <c r="AH26" i="1"/>
  <c r="AH25" i="1"/>
  <c r="AH22" i="1"/>
  <c r="AH14" i="1"/>
  <c r="AH17" i="1"/>
  <c r="AK22" i="3"/>
  <c r="AK19" i="3"/>
  <c r="AK18" i="3"/>
  <c r="AK16" i="3"/>
  <c r="AK12" i="3"/>
  <c r="AK11" i="3"/>
  <c r="AK10" i="3"/>
  <c r="AK9" i="3"/>
  <c r="AK8" i="3"/>
  <c r="AK7" i="3"/>
  <c r="AK23" i="3"/>
  <c r="AE19" i="12"/>
  <c r="AE18" i="12"/>
  <c r="AE17" i="12"/>
  <c r="AE16" i="12"/>
  <c r="AE15" i="12"/>
  <c r="AE14" i="12"/>
  <c r="AE13" i="12"/>
  <c r="AE12" i="12"/>
  <c r="AM209" i="17"/>
</calcChain>
</file>

<file path=xl/sharedStrings.xml><?xml version="1.0" encoding="utf-8"?>
<sst xmlns="http://schemas.openxmlformats.org/spreadsheetml/2006/main" count="3413" uniqueCount="599">
  <si>
    <t>Division 1</t>
  </si>
  <si>
    <t>Name</t>
  </si>
  <si>
    <t>Club</t>
  </si>
  <si>
    <t>J / S / V</t>
  </si>
  <si>
    <t>M / FM</t>
  </si>
  <si>
    <t>Race no</t>
  </si>
  <si>
    <t>Position</t>
  </si>
  <si>
    <t>Sean McCarthy</t>
  </si>
  <si>
    <t>SLCC</t>
  </si>
  <si>
    <t>S</t>
  </si>
  <si>
    <t>M</t>
  </si>
  <si>
    <t>Michael Brennan</t>
  </si>
  <si>
    <t>TPCC</t>
  </si>
  <si>
    <t>Ronan Foley</t>
  </si>
  <si>
    <t>KCC</t>
  </si>
  <si>
    <t>Donnacha Brennan</t>
  </si>
  <si>
    <t>Tom Brennan</t>
  </si>
  <si>
    <t>Liam McCarthy</t>
  </si>
  <si>
    <t>Malcolm Banks</t>
  </si>
  <si>
    <t>V</t>
  </si>
  <si>
    <t>Dermot Hudson</t>
  </si>
  <si>
    <t>Brian O'Neill</t>
  </si>
  <si>
    <t>Anthony Forristal</t>
  </si>
  <si>
    <t>Jack O'Hagan</t>
  </si>
  <si>
    <t>Iomhar McGuillaPadraig</t>
  </si>
  <si>
    <t>Fergus Cooper</t>
  </si>
  <si>
    <t>Contrast</t>
  </si>
  <si>
    <t>Barry Watkins</t>
  </si>
  <si>
    <t>Jon Simmons</t>
  </si>
  <si>
    <t>Peter Egan</t>
  </si>
  <si>
    <t>David Francis</t>
  </si>
  <si>
    <t>Denmark</t>
  </si>
  <si>
    <t>Gary Mawer</t>
  </si>
  <si>
    <t>Craig Cummins</t>
  </si>
  <si>
    <t>Ryan O'Connor</t>
  </si>
  <si>
    <t>Mark Slattery</t>
  </si>
  <si>
    <t>Division 2</t>
  </si>
  <si>
    <t>K2 (Long start)</t>
  </si>
  <si>
    <t>K2/T2 (Short start)</t>
  </si>
  <si>
    <t>K1 Division 4 (Short start)</t>
  </si>
  <si>
    <t>Ladies Division 4 (Short start)</t>
  </si>
  <si>
    <t>K1 Div 5 o12 / u15 (5k / 10k depending on course)</t>
  </si>
  <si>
    <t>J</t>
  </si>
  <si>
    <t>Women's GP (short)</t>
  </si>
  <si>
    <t>Boy's GP u18 (Short start)</t>
  </si>
  <si>
    <t>Boy's Under 15 GP (Short start)</t>
  </si>
  <si>
    <t>Girl's under 18 GP (Short start)</t>
  </si>
  <si>
    <t>Girl's under 15 GP (Short start)</t>
  </si>
  <si>
    <t>Canadian (Short start)</t>
  </si>
  <si>
    <t>C1</t>
  </si>
  <si>
    <t>C2</t>
  </si>
  <si>
    <t>C4</t>
  </si>
  <si>
    <t>C5</t>
  </si>
  <si>
    <t>C6</t>
  </si>
  <si>
    <t>C7</t>
  </si>
  <si>
    <t>C8</t>
  </si>
  <si>
    <t>C9</t>
  </si>
  <si>
    <t>C10</t>
  </si>
  <si>
    <t>Novice</t>
  </si>
  <si>
    <t>Novice (1-3km)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</si>
  <si>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</si>
  <si>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</si>
  <si>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</si>
  <si>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</si>
  <si>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</si>
  <si>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</si>
  <si>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</si>
  <si>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</si>
  <si>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</si>
  <si>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</si>
  <si>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</si>
  <si>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</si>
  <si>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</si>
  <si>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</si>
  <si>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</si>
  <si>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David Comerford</t>
  </si>
  <si>
    <t>David McCormack</t>
  </si>
  <si>
    <t>Morgan Cooper</t>
  </si>
  <si>
    <t>Paul Scott</t>
  </si>
  <si>
    <t>Paul Murphy</t>
  </si>
  <si>
    <t>Matt Burke</t>
  </si>
  <si>
    <t>Bruno Halter</t>
  </si>
  <si>
    <t>Philip McKee</t>
  </si>
  <si>
    <t>KACC</t>
  </si>
  <si>
    <t>Paul Moroney</t>
  </si>
  <si>
    <t>WWKC</t>
  </si>
  <si>
    <t>F</t>
  </si>
  <si>
    <t>Joanne Fitzpatrick</t>
  </si>
  <si>
    <t>C Tracey</t>
  </si>
  <si>
    <t>Troy Walsh</t>
  </si>
  <si>
    <t>Martin Walsh</t>
  </si>
  <si>
    <t>John Healy</t>
  </si>
  <si>
    <t>Jim Healy</t>
  </si>
  <si>
    <t>Mick Doyle</t>
  </si>
  <si>
    <t>Tadgh De Barra</t>
  </si>
  <si>
    <t>UK</t>
  </si>
  <si>
    <t>Colin Caffrey</t>
  </si>
  <si>
    <t>John Ringwood</t>
  </si>
  <si>
    <t>Aisling Smith</t>
  </si>
  <si>
    <t>Kieran Varley</t>
  </si>
  <si>
    <t>Bearach O Casaide</t>
  </si>
  <si>
    <t>David McDonnell</t>
  </si>
  <si>
    <t>Declan Halton</t>
  </si>
  <si>
    <t>Scott Dignam</t>
  </si>
  <si>
    <t>Gerry Murphy</t>
  </si>
  <si>
    <t>ERNE</t>
  </si>
  <si>
    <t>Senan Forristal</t>
  </si>
  <si>
    <t>Vincent O'Sullivan</t>
  </si>
  <si>
    <t>Anthony Whitely</t>
  </si>
  <si>
    <t>Aaron Thorpe</t>
  </si>
  <si>
    <t>Sean McIntyre</t>
  </si>
  <si>
    <t>Ken Kelly</t>
  </si>
  <si>
    <t>Brian O'Hara</t>
  </si>
  <si>
    <t>CPCC</t>
  </si>
  <si>
    <t>PHOEN</t>
  </si>
  <si>
    <t>BALLYMORE</t>
  </si>
  <si>
    <t>Mary Fitzgerald</t>
  </si>
  <si>
    <t>Kate McCarthy</t>
  </si>
  <si>
    <t>Dermot Forristal</t>
  </si>
  <si>
    <t>Leo Duffy</t>
  </si>
  <si>
    <t>Terry Smith</t>
  </si>
  <si>
    <t>Ian Dillon</t>
  </si>
  <si>
    <t>Sean Dillon</t>
  </si>
  <si>
    <t>John O'Keefe</t>
  </si>
  <si>
    <t>Paddy Fitzgerald</t>
  </si>
  <si>
    <t>Mark Redmond</t>
  </si>
  <si>
    <t>ARC</t>
  </si>
  <si>
    <t>Tracey Whitely</t>
  </si>
  <si>
    <t>Matt McGrath</t>
  </si>
  <si>
    <t>Steve Whittle</t>
  </si>
  <si>
    <t>Sim Tracey</t>
  </si>
  <si>
    <t>Tony Stapleton</t>
  </si>
  <si>
    <t>BALTO</t>
  </si>
  <si>
    <t>ICU</t>
  </si>
  <si>
    <t>Odhran Henson</t>
  </si>
  <si>
    <t>Klaidas Butkevicius</t>
  </si>
  <si>
    <t>Nathon Devine</t>
  </si>
  <si>
    <t>Adam Foster</t>
  </si>
  <si>
    <t>Lukas Butkevicius</t>
  </si>
  <si>
    <t>Kilcullen</t>
  </si>
  <si>
    <t>Points</t>
  </si>
  <si>
    <t>Nore</t>
  </si>
  <si>
    <t>Paul Russell</t>
  </si>
  <si>
    <t>TOTAL</t>
  </si>
  <si>
    <t>Lis Sholdice</t>
  </si>
  <si>
    <t>Ashling Smith</t>
  </si>
  <si>
    <t>Lar O'Brien</t>
  </si>
  <si>
    <t>Johnny Barry</t>
  </si>
  <si>
    <t>Cathal Tracy</t>
  </si>
  <si>
    <t>Brian Ogilvie</t>
  </si>
  <si>
    <t>Laois</t>
  </si>
  <si>
    <t>Frank Murphy</t>
  </si>
  <si>
    <t>Joe Brown</t>
  </si>
  <si>
    <t>Shane Durkan</t>
  </si>
  <si>
    <t>James McCarthy</t>
  </si>
  <si>
    <t>Matthew McCarthy</t>
  </si>
  <si>
    <t>David Pringle</t>
  </si>
  <si>
    <t>Mick O'Farrell</t>
  </si>
  <si>
    <t>Ellen Grey</t>
  </si>
  <si>
    <t>Aoibhian O'Broin</t>
  </si>
  <si>
    <t>GKCC</t>
  </si>
  <si>
    <t>Fergal Reilly</t>
  </si>
  <si>
    <t>Dermot Coogan</t>
  </si>
  <si>
    <t>Paul McGovern</t>
  </si>
  <si>
    <t>Richard Gallagher</t>
  </si>
  <si>
    <t>Leigh McGiolla Dubh</t>
  </si>
  <si>
    <t>Mike Evans</t>
  </si>
  <si>
    <t>Maureen Barker</t>
  </si>
  <si>
    <t>Julia Shastak</t>
  </si>
  <si>
    <t>Cleo Pitcher Farrell</t>
  </si>
  <si>
    <t>Andrea Leonard</t>
  </si>
  <si>
    <t>Brendan O'Brien</t>
  </si>
  <si>
    <t>Kevin Croke</t>
  </si>
  <si>
    <t>C3</t>
  </si>
  <si>
    <t>Brian Nolan</t>
  </si>
  <si>
    <t>D.1</t>
  </si>
  <si>
    <t>D.2</t>
  </si>
  <si>
    <t>K2</t>
  </si>
  <si>
    <t>D.3</t>
  </si>
  <si>
    <t>K2/T2</t>
  </si>
  <si>
    <t>D.4</t>
  </si>
  <si>
    <t>LD.4</t>
  </si>
  <si>
    <t>D.5</t>
  </si>
  <si>
    <t>M's GP</t>
  </si>
  <si>
    <t>B's U18 GP</t>
  </si>
  <si>
    <t>B's U15 GP</t>
  </si>
  <si>
    <t>G's U18 GP</t>
  </si>
  <si>
    <t>G's U15 GP</t>
  </si>
  <si>
    <t>Canadian</t>
  </si>
  <si>
    <t>Pheonix</t>
  </si>
  <si>
    <t>Ballymore</t>
  </si>
  <si>
    <t>W's GP</t>
  </si>
  <si>
    <t>GKC</t>
  </si>
  <si>
    <t>David Horkan</t>
  </si>
  <si>
    <t>Declan Mc Donald</t>
  </si>
  <si>
    <t>Aisa Cooper</t>
  </si>
  <si>
    <t>Paul Kerr</t>
  </si>
  <si>
    <t>Niall Power</t>
  </si>
  <si>
    <t>David Buggy</t>
  </si>
  <si>
    <t>Brendon Goodrich</t>
  </si>
  <si>
    <t>LCC</t>
  </si>
  <si>
    <t>Clodagh MicGhilla Rua</t>
  </si>
  <si>
    <t>Luke Logan</t>
  </si>
  <si>
    <t>Jim Mescal</t>
  </si>
  <si>
    <t>MoyCC</t>
  </si>
  <si>
    <t>Fintan Mitchel</t>
  </si>
  <si>
    <t>Aine Smith</t>
  </si>
  <si>
    <t>Ciaran Fleming</t>
  </si>
  <si>
    <t>Daragh Fleming</t>
  </si>
  <si>
    <t>Breege Verdon</t>
  </si>
  <si>
    <t>Susan McCarthy</t>
  </si>
  <si>
    <t>Olivia Murphy</t>
  </si>
  <si>
    <t>Alex O'Brien</t>
  </si>
  <si>
    <t>Padraic keane</t>
  </si>
  <si>
    <t>Ryan McGill</t>
  </si>
  <si>
    <t>Eoin O'Toole</t>
  </si>
  <si>
    <t>Gael Caislean</t>
  </si>
  <si>
    <t>Conor Flanagan</t>
  </si>
  <si>
    <t>Paul Donnell</t>
  </si>
  <si>
    <t>Luke Conroy</t>
  </si>
  <si>
    <t>Daragh Thomas</t>
  </si>
  <si>
    <t>Aaron Byrnes</t>
  </si>
  <si>
    <t>Evan Crawley</t>
  </si>
  <si>
    <t>Cian O'Sullivan</t>
  </si>
  <si>
    <t>Conor O'Sullivan</t>
  </si>
  <si>
    <t>Killian McDonald</t>
  </si>
  <si>
    <t>Aaron Dunne</t>
  </si>
  <si>
    <t>Eric Brezina</t>
  </si>
  <si>
    <t>Stephen Young</t>
  </si>
  <si>
    <t>Ciaran Joyce</t>
  </si>
  <si>
    <t>Noah Murphy</t>
  </si>
  <si>
    <t>LKCC</t>
  </si>
  <si>
    <t>Artia McDonald</t>
  </si>
  <si>
    <t>Dan McCarthy</t>
  </si>
  <si>
    <t>Fintan Mitchell (Sr)</t>
  </si>
  <si>
    <t>Padraig Dunne</t>
  </si>
  <si>
    <t>Jude Flemming</t>
  </si>
  <si>
    <t>Joe Brezina</t>
  </si>
  <si>
    <t>LakeCC</t>
  </si>
  <si>
    <t>Moy CC</t>
  </si>
  <si>
    <t>Malahide</t>
  </si>
  <si>
    <t>Oisin Mulligan</t>
  </si>
  <si>
    <t>Jargenzy Medvedev</t>
  </si>
  <si>
    <t>Nathan Devine</t>
  </si>
  <si>
    <t>Barry Foster</t>
  </si>
  <si>
    <t>Ben Smith</t>
  </si>
  <si>
    <t>James Furlong</t>
  </si>
  <si>
    <t>Ruairi Bray</t>
  </si>
  <si>
    <t>Ryan Magrit</t>
  </si>
  <si>
    <t>Eamon Moran</t>
  </si>
  <si>
    <t>Debbie McHugh</t>
  </si>
  <si>
    <t>Erne</t>
  </si>
  <si>
    <t>Enniskillen</t>
  </si>
  <si>
    <t>Carrick</t>
  </si>
  <si>
    <t>Eavan O'Keefe</t>
  </si>
  <si>
    <t>Deaglan O'Drisceoil</t>
  </si>
  <si>
    <t>Eddie Martin</t>
  </si>
  <si>
    <t>Gerry McEnuff</t>
  </si>
  <si>
    <t>Pete Spence</t>
  </si>
  <si>
    <t>N&amp;M</t>
  </si>
  <si>
    <t>Caroline Glackin</t>
  </si>
  <si>
    <t>Garten OEC</t>
  </si>
  <si>
    <t>Patrick Marshall</t>
  </si>
  <si>
    <t>Garten</t>
  </si>
  <si>
    <t>BKC</t>
  </si>
  <si>
    <t>N&amp;M SKCC</t>
  </si>
  <si>
    <t>Marius Kaperek</t>
  </si>
  <si>
    <t>Finbar Boyle</t>
  </si>
  <si>
    <t>CANI</t>
  </si>
  <si>
    <t>Dillon Swift</t>
  </si>
  <si>
    <t>Puis Burns</t>
  </si>
  <si>
    <t>Sinead Collins</t>
  </si>
  <si>
    <t>Meabh McKeagney</t>
  </si>
  <si>
    <t>Meabh Dolan</t>
  </si>
  <si>
    <t>Jamie Hogg</t>
  </si>
  <si>
    <t>Sophie Lazarescu</t>
  </si>
  <si>
    <t>BKCC</t>
  </si>
  <si>
    <t>Eabha Ni Driscoil</t>
  </si>
  <si>
    <t>Tammy Swift</t>
  </si>
  <si>
    <t>Marion Beattie</t>
  </si>
  <si>
    <t>Sofia Kaperek</t>
  </si>
  <si>
    <t>Helena Kaperek</t>
  </si>
  <si>
    <t>Iain Fleming</t>
  </si>
  <si>
    <t>Mathew Dolan</t>
  </si>
  <si>
    <t>Cormac Slattery</t>
  </si>
  <si>
    <t xml:space="preserve">J </t>
  </si>
  <si>
    <t>Ronan Slattery</t>
  </si>
  <si>
    <t>Dermot Barron</t>
  </si>
  <si>
    <t>Breda Keating</t>
  </si>
  <si>
    <t>Mick Keating</t>
  </si>
  <si>
    <t>Cora Murphy</t>
  </si>
  <si>
    <t>Kevin Murphy</t>
  </si>
  <si>
    <t>P. Mc Govern</t>
  </si>
  <si>
    <t>Defence Forces</t>
  </si>
  <si>
    <t>J. Denning</t>
  </si>
  <si>
    <t>Belturbet</t>
  </si>
  <si>
    <t>Eugen Baban</t>
  </si>
  <si>
    <t>Belfast</t>
  </si>
  <si>
    <t>Cathal Treacy</t>
  </si>
  <si>
    <t>Nial McLean</t>
  </si>
  <si>
    <t>Eamonn Forristal</t>
  </si>
  <si>
    <t>Kevin Durkan</t>
  </si>
  <si>
    <t>Mantas Jarusas</t>
  </si>
  <si>
    <t>Cavan</t>
  </si>
  <si>
    <t>Trevor Foster</t>
  </si>
  <si>
    <t>Erne Pad</t>
  </si>
  <si>
    <t>Eamonn Moran</t>
  </si>
  <si>
    <t>Thomas Thompson</t>
  </si>
  <si>
    <t>Lisburn CP</t>
  </si>
  <si>
    <t>Zoe Thompson</t>
  </si>
  <si>
    <t>Jock Kelly</t>
  </si>
  <si>
    <t>Harvey Smiley</t>
  </si>
  <si>
    <t>Belfast CC</t>
  </si>
  <si>
    <t>DefenseForces</t>
  </si>
  <si>
    <t>Cavan CC</t>
  </si>
  <si>
    <t>Lisburn</t>
  </si>
  <si>
    <t>Thomastown</t>
  </si>
  <si>
    <t>Thomsatown</t>
  </si>
  <si>
    <t>Brendan Fitzpatrick</t>
  </si>
  <si>
    <t>Jevgarij Medvedev</t>
  </si>
  <si>
    <t>Jenny Egan</t>
  </si>
  <si>
    <t>Sadie Morrissey</t>
  </si>
  <si>
    <t>Hollie Ogilvie</t>
  </si>
  <si>
    <t>Sarah Cody</t>
  </si>
  <si>
    <t>Laoise Woods</t>
  </si>
  <si>
    <t>Áine White</t>
  </si>
  <si>
    <t>Hannah Morrissey</t>
  </si>
  <si>
    <t>Senan O'Neill</t>
  </si>
  <si>
    <t>Tadhg Ryan</t>
  </si>
  <si>
    <t>Kevin Smith</t>
  </si>
  <si>
    <t>Conor Bolger</t>
  </si>
  <si>
    <t>Mark McGrath</t>
  </si>
  <si>
    <t>David Hickey</t>
  </si>
  <si>
    <t>James MacNarron</t>
  </si>
  <si>
    <t>Carl Queton</t>
  </si>
  <si>
    <t>Lorcan Tallon</t>
  </si>
  <si>
    <t>Mick Farrell</t>
  </si>
  <si>
    <t>BOETC</t>
  </si>
  <si>
    <t>Sally Hinton</t>
  </si>
  <si>
    <t>Theresa Stewart</t>
  </si>
  <si>
    <t>Louise Ryan</t>
  </si>
  <si>
    <t>Ben Brezina</t>
  </si>
  <si>
    <t>Richard Hobson</t>
  </si>
  <si>
    <t>N/A</t>
  </si>
  <si>
    <t>John McAtrophy</t>
  </si>
  <si>
    <t>Ulster</t>
  </si>
  <si>
    <t>Tom Short</t>
  </si>
  <si>
    <t>limerick</t>
  </si>
  <si>
    <t>Luke Short</t>
  </si>
  <si>
    <t>Limerick</t>
  </si>
  <si>
    <t>Ken Boland</t>
  </si>
  <si>
    <t>Limerick CC</t>
  </si>
  <si>
    <t>Total</t>
  </si>
  <si>
    <t>Phoenix</t>
  </si>
  <si>
    <t>Odhran McNally</t>
  </si>
  <si>
    <t>Michael O'Farrell</t>
  </si>
  <si>
    <t xml:space="preserve">Lily Morrisey </t>
  </si>
  <si>
    <t xml:space="preserve">Conor Morrissey </t>
  </si>
  <si>
    <t xml:space="preserve">Cora Murphy </t>
  </si>
  <si>
    <t xml:space="preserve">Ashley Fleming </t>
  </si>
  <si>
    <t xml:space="preserve"> Mauros Kaperek </t>
  </si>
  <si>
    <t xml:space="preserve">John Morrissey </t>
  </si>
  <si>
    <t>Gerry Collins</t>
  </si>
  <si>
    <t xml:space="preserve">Kevin Murphy </t>
  </si>
  <si>
    <t xml:space="preserve">GKC </t>
  </si>
  <si>
    <t xml:space="preserve">Eoin O Conaire  </t>
  </si>
  <si>
    <t>Joe O'Keefe</t>
  </si>
  <si>
    <t>Brian Keogh</t>
  </si>
  <si>
    <t xml:space="preserve">Liam Flanagan </t>
  </si>
  <si>
    <t xml:space="preserve">Dan Lavelle </t>
  </si>
  <si>
    <t>Patrick Murray</t>
  </si>
  <si>
    <t xml:space="preserve">Richard Bean </t>
  </si>
  <si>
    <t xml:space="preserve">Ciaran Molloy </t>
  </si>
  <si>
    <t xml:space="preserve">Scott &amp; Liam Boland </t>
  </si>
  <si>
    <t xml:space="preserve">Liam Beaver </t>
  </si>
  <si>
    <t xml:space="preserve">Spencer Young </t>
  </si>
  <si>
    <t xml:space="preserve">Sean King </t>
  </si>
  <si>
    <t xml:space="preserve">Rueben Garvin </t>
  </si>
  <si>
    <t xml:space="preserve">Gearoid Barron </t>
  </si>
  <si>
    <t xml:space="preserve">Emma Flemming </t>
  </si>
  <si>
    <t xml:space="preserve">Kate O'Hanlon </t>
  </si>
  <si>
    <t>Chris Pinner</t>
  </si>
  <si>
    <t xml:space="preserve">Aidan Boland </t>
  </si>
  <si>
    <t xml:space="preserve">Eoin Connel </t>
  </si>
  <si>
    <t xml:space="preserve">Caspar Delaney </t>
  </si>
  <si>
    <t xml:space="preserve">Alexander Delaney </t>
  </si>
  <si>
    <t xml:space="preserve">Eamon Kheadar </t>
  </si>
  <si>
    <t xml:space="preserve">Odhran McEvoy </t>
  </si>
  <si>
    <t>Hannah O'Boyle</t>
  </si>
  <si>
    <t>Galway</t>
  </si>
  <si>
    <t>John Gallagher</t>
  </si>
  <si>
    <t>Men's GP</t>
  </si>
  <si>
    <t>DNS</t>
  </si>
  <si>
    <t>Division 3</t>
  </si>
  <si>
    <t>Marian Durkan</t>
  </si>
  <si>
    <t>Simon Van Lonkhuyzen</t>
  </si>
  <si>
    <t>N16</t>
  </si>
  <si>
    <t>N17</t>
  </si>
  <si>
    <t>N18</t>
  </si>
  <si>
    <t>N19</t>
  </si>
  <si>
    <t>N20</t>
  </si>
  <si>
    <t>Ciaran Cooke</t>
  </si>
  <si>
    <t>Tim Morrissey</t>
  </si>
  <si>
    <t>Dolymount SS</t>
  </si>
  <si>
    <t>Nils Parsons</t>
  </si>
  <si>
    <t>Dara Parsons</t>
  </si>
  <si>
    <t>Claudie Coonan</t>
  </si>
  <si>
    <t>Kayakmor</t>
  </si>
  <si>
    <t>Ultan O'Byrne</t>
  </si>
  <si>
    <t>Seán Noonan</t>
  </si>
  <si>
    <t>Eddie Melvin</t>
  </si>
  <si>
    <t>Matt Hacket</t>
  </si>
  <si>
    <t>Chris McDaid</t>
  </si>
  <si>
    <t>ISKA</t>
  </si>
  <si>
    <t>Vlod Stek</t>
  </si>
  <si>
    <t>Ind</t>
  </si>
  <si>
    <t>Bohdan Stek</t>
  </si>
  <si>
    <t>Cormac Byrne</t>
  </si>
  <si>
    <t>Andrew Byrne</t>
  </si>
  <si>
    <t>Catherine Nahan</t>
  </si>
  <si>
    <t>Shiona McArdle</t>
  </si>
  <si>
    <t>Kathleen Fitzhenry</t>
  </si>
  <si>
    <t>Leenane</t>
  </si>
  <si>
    <t>Pat Coughlan</t>
  </si>
  <si>
    <t>MOY CC</t>
  </si>
  <si>
    <t>Ciara Couman</t>
  </si>
  <si>
    <t>Dale Hardiman</t>
  </si>
  <si>
    <t>Tomás Ó Cúlain</t>
  </si>
  <si>
    <t>Rosanna Ú Chulain</t>
  </si>
  <si>
    <t>Karl Keating</t>
  </si>
  <si>
    <t>Eoin O'Conaire</t>
  </si>
  <si>
    <t>Mickey McDonagh</t>
  </si>
  <si>
    <t>Conor Morrissey</t>
  </si>
  <si>
    <t>Eogham Parsons</t>
  </si>
  <si>
    <t>Mariusz Kaperek</t>
  </si>
  <si>
    <t>Aengus Parsons</t>
  </si>
  <si>
    <t>Z3</t>
  </si>
  <si>
    <t>Z1</t>
  </si>
  <si>
    <t>Z2</t>
  </si>
  <si>
    <t>Ciara Wall</t>
  </si>
  <si>
    <t>Darach O'broin</t>
  </si>
  <si>
    <t>Rowan &amp; Ewan Morrissey</t>
  </si>
  <si>
    <t>kayakmor</t>
  </si>
  <si>
    <t>Dollymount SS</t>
  </si>
  <si>
    <t>Lower Liffey</t>
  </si>
  <si>
    <t>Jim Morrissey</t>
  </si>
  <si>
    <t>Simon Van Longhuyzen</t>
  </si>
  <si>
    <t>John Morrissey</t>
  </si>
  <si>
    <t>O'Farrell</t>
  </si>
  <si>
    <t>Daniel Egan</t>
  </si>
  <si>
    <t>ICU T&amp;C Unit</t>
  </si>
  <si>
    <t>McCormack</t>
  </si>
  <si>
    <t>O'Reilly</t>
  </si>
  <si>
    <t>Cole</t>
  </si>
  <si>
    <t>Comerford</t>
  </si>
  <si>
    <t>Patrick McGovern</t>
  </si>
  <si>
    <t>O'Brien</t>
  </si>
  <si>
    <t>Paul Ryan</t>
  </si>
  <si>
    <t>CI</t>
  </si>
  <si>
    <t>Ger O'Reilly</t>
  </si>
  <si>
    <t>Steven Darby</t>
  </si>
  <si>
    <t>Daragh Murphy</t>
  </si>
  <si>
    <t>Athy RCC</t>
  </si>
  <si>
    <t>Robert Drysdale</t>
  </si>
  <si>
    <t>Finbarr O'Donovan</t>
  </si>
  <si>
    <t>Eoin O'Connor</t>
  </si>
  <si>
    <t>Stephen Myles</t>
  </si>
  <si>
    <t>John Martin</t>
  </si>
  <si>
    <t>Mark Finn</t>
  </si>
  <si>
    <t>Kevin Doyle</t>
  </si>
  <si>
    <t>Gerry Keegan</t>
  </si>
  <si>
    <t>Peter Harney</t>
  </si>
  <si>
    <t>Lacken KC</t>
  </si>
  <si>
    <t>James Ryan</t>
  </si>
  <si>
    <t>Geoffrey Doherty</t>
  </si>
  <si>
    <t>Rockhoppers KC</t>
  </si>
  <si>
    <t>Tommy Daly</t>
  </si>
  <si>
    <t>Brendan Stears</t>
  </si>
  <si>
    <t>Peter Treanor</t>
  </si>
  <si>
    <t>Lucan KC</t>
  </si>
  <si>
    <t>Enrico Templin</t>
  </si>
  <si>
    <t>Sean Meagher</t>
  </si>
  <si>
    <t>Paul Heffernan</t>
  </si>
  <si>
    <t>John O'Flaherty</t>
  </si>
  <si>
    <t>Johnny O'Toole</t>
  </si>
  <si>
    <t>Athy RKC</t>
  </si>
  <si>
    <t>Jim Murphy</t>
  </si>
  <si>
    <t>Gerard Keegan</t>
  </si>
  <si>
    <t>Paul Holland</t>
  </si>
  <si>
    <t>Eoin O'Meara</t>
  </si>
  <si>
    <t>Trim CC</t>
  </si>
  <si>
    <t>Stephen Gough</t>
  </si>
  <si>
    <t>QQI St kevin's College</t>
  </si>
  <si>
    <t>Fergal Murphy</t>
  </si>
  <si>
    <t>Cabra KC</t>
  </si>
  <si>
    <t>Alan Hall</t>
  </si>
  <si>
    <t>Denis Staunton</t>
  </si>
  <si>
    <t>Graig CC</t>
  </si>
  <si>
    <t>John Steger</t>
  </si>
  <si>
    <t>Michael Murphy</t>
  </si>
  <si>
    <t>Richard Bolger</t>
  </si>
  <si>
    <t>Con O'Donnell</t>
  </si>
  <si>
    <t>MM</t>
  </si>
  <si>
    <t>Bryce</t>
  </si>
  <si>
    <t>Marcus McInerney</t>
  </si>
  <si>
    <t>ICU T&amp;C unit</t>
  </si>
  <si>
    <t>Marion O'Dornan</t>
  </si>
  <si>
    <t>Ray Kane</t>
  </si>
  <si>
    <t>Dowling</t>
  </si>
  <si>
    <t>Ribbontail Paddlers CC</t>
  </si>
  <si>
    <t>Mary Kelly</t>
  </si>
  <si>
    <t>Brady</t>
  </si>
  <si>
    <t>Dodd</t>
  </si>
  <si>
    <t xml:space="preserve"> Alan Kennedy</t>
  </si>
  <si>
    <t>Maria Kane</t>
  </si>
  <si>
    <t>Fay</t>
  </si>
  <si>
    <t>Linda Finn</t>
  </si>
  <si>
    <t>Warren</t>
  </si>
  <si>
    <t>Shannon Hrrigan</t>
  </si>
  <si>
    <t>Finola Vaugh</t>
  </si>
  <si>
    <t>Cliona O'Donovan</t>
  </si>
  <si>
    <t>Fiona Doyle</t>
  </si>
  <si>
    <t>Orla Berrill</t>
  </si>
  <si>
    <t>Julie O'Shea</t>
  </si>
  <si>
    <t>Elaine Whelan</t>
  </si>
  <si>
    <t>Susan Madden</t>
  </si>
  <si>
    <t>QQI Colaiste Dhulaigh</t>
  </si>
  <si>
    <t>Eva Madden</t>
  </si>
  <si>
    <t>Helen Holland</t>
  </si>
  <si>
    <t>Kim Schofield</t>
  </si>
  <si>
    <t>Elizabeth Beggan</t>
  </si>
  <si>
    <t>Deirdre Warren</t>
  </si>
  <si>
    <t>Melinda Reddy</t>
  </si>
  <si>
    <t>Alex Moore</t>
  </si>
  <si>
    <t>Athy</t>
  </si>
  <si>
    <t>Jack Darcy</t>
  </si>
  <si>
    <t>Lackan KC</t>
  </si>
  <si>
    <t>Mike Murphy</t>
  </si>
  <si>
    <t>Amy Templin</t>
  </si>
  <si>
    <t>C11</t>
  </si>
  <si>
    <t>C12</t>
  </si>
  <si>
    <t>C13</t>
  </si>
  <si>
    <t>C14</t>
  </si>
  <si>
    <t>Mickie Fitzsimon</t>
  </si>
  <si>
    <t>C7.1</t>
  </si>
  <si>
    <t>Newry</t>
  </si>
  <si>
    <t>Best 6</t>
  </si>
  <si>
    <t>BEST 6</t>
  </si>
  <si>
    <t>Patrick Noonan</t>
  </si>
  <si>
    <t>Lacken CC</t>
  </si>
  <si>
    <t>Rockhoppers</t>
  </si>
  <si>
    <t>Lucan CC</t>
  </si>
  <si>
    <t xml:space="preserve">St Kevin's </t>
  </si>
  <si>
    <t>Cabra CC</t>
  </si>
  <si>
    <t>Graignemanagh</t>
  </si>
  <si>
    <t>Ribbontail Pad</t>
  </si>
  <si>
    <t>Colaiste Dhulaigh</t>
  </si>
  <si>
    <t>&amp;</t>
  </si>
  <si>
    <t>Mourne</t>
  </si>
  <si>
    <t>Ha</t>
  </si>
  <si>
    <t>James Brady</t>
  </si>
  <si>
    <t>Dane Buckley</t>
  </si>
  <si>
    <t>Laurence Buckley</t>
  </si>
  <si>
    <t>Ronan Mac Giolla Rua</t>
  </si>
  <si>
    <t>Noel Donohoe</t>
  </si>
  <si>
    <t>Brendan Buggy</t>
  </si>
  <si>
    <t>Anna Cass</t>
  </si>
  <si>
    <t>Clodagh Ni Giolla Rua</t>
  </si>
  <si>
    <t>Lowtown</t>
  </si>
  <si>
    <t>Ciara Sheerin</t>
  </si>
  <si>
    <t>Jennifer Guestg</t>
  </si>
  <si>
    <t>Isach Dunne</t>
  </si>
  <si>
    <t>Daniel McCarthy</t>
  </si>
  <si>
    <t>Scott Boland</t>
  </si>
  <si>
    <t>Liam Boland</t>
  </si>
  <si>
    <t>James Boland</t>
  </si>
  <si>
    <t>Eoghan Connell</t>
  </si>
  <si>
    <t>Sean Durkin</t>
  </si>
  <si>
    <t>Maurice Flemming</t>
  </si>
  <si>
    <t>Ger Kearin</t>
  </si>
  <si>
    <t>N21</t>
  </si>
  <si>
    <t>N22</t>
  </si>
  <si>
    <t>Nathan Rusk</t>
  </si>
  <si>
    <t>Noel Fay</t>
  </si>
  <si>
    <t>Sean Noud</t>
  </si>
  <si>
    <t>Richard bean</t>
  </si>
  <si>
    <t>Sean Dunne</t>
  </si>
  <si>
    <t>Nadia Dunne</t>
  </si>
  <si>
    <t>Spencer Young/Sean McManus</t>
  </si>
  <si>
    <t>J/J</t>
  </si>
  <si>
    <t>M/M</t>
  </si>
  <si>
    <t>Laois CC</t>
  </si>
  <si>
    <t>Lower</t>
  </si>
  <si>
    <t>Liffey</t>
  </si>
  <si>
    <t>Graignamanagh</t>
  </si>
  <si>
    <t>ARCC</t>
  </si>
  <si>
    <t>Lowtwon</t>
  </si>
  <si>
    <t>No. of Races</t>
  </si>
  <si>
    <t>No. of races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</si>
</sst>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3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3"/>
      <color rgb="FF000000"/>
      <name val="Calibri"/>
      <family val="2"/>
    </font>
    <font>
      <b/>
      <i/>
      <u/>
      <sz val="11"/>
      <color rgb="FF000000"/>
      <name val="Calibri"/>
      <family val="2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u/>
      <sz val="11"/>
      <color rgb="FF000000"/>
      <name val="Calibri"/>
      <family val="2"/>
    </font>
    <font>
      <b/>
      <sz val="11"/>
      <color rgb="FFFF0000"/>
      <name val="Calibri"/>
      <family val="2"/>
      <charset val="1"/>
    </font>
    <font>
      <b/>
      <sz val="9"/>
      <color rgb="FF000000"/>
      <name val="Calibri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5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double">
        <color auto="1"/>
      </bottom>
      <diagonal/>
    </border>
    <border>
      <left/>
      <right style="medium">
        <color indexed="64"/>
      </right>
      <top style="medium">
        <color indexed="64"/>
      </top>
      <bottom style="double">
        <color auto="1"/>
      </bottom>
      <diagonal/>
    </border>
    <border>
      <left style="medium">
        <color indexed="64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medium">
        <color indexed="64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 style="double">
        <color auto="1"/>
      </right>
      <top style="double">
        <color auto="1"/>
      </top>
      <bottom style="medium">
        <color indexed="64"/>
      </bottom>
      <diagonal/>
    </border>
    <border>
      <left style="double">
        <color auto="1"/>
      </left>
      <right style="medium">
        <color indexed="64"/>
      </right>
      <top style="double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medium">
        <color indexed="64"/>
      </right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medium">
        <color indexed="64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 style="thick">
        <color indexed="64"/>
      </right>
      <top style="double">
        <color auto="1"/>
      </top>
      <bottom/>
      <diagonal/>
    </border>
    <border>
      <left style="medium">
        <color indexed="64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indexed="64"/>
      </right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medium">
        <color indexed="64"/>
      </left>
      <right style="double">
        <color auto="1"/>
      </right>
      <top style="medium">
        <color indexed="64"/>
      </top>
      <bottom style="double">
        <color auto="1"/>
      </bottom>
      <diagonal/>
    </border>
    <border>
      <left style="thick">
        <color indexed="64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medium">
        <color indexed="64"/>
      </top>
      <bottom style="double">
        <color auto="1"/>
      </bottom>
      <diagonal/>
    </border>
    <border>
      <left style="thick">
        <color indexed="64"/>
      </left>
      <right style="double">
        <color auto="1"/>
      </right>
      <top style="thick">
        <color indexed="64"/>
      </top>
      <bottom style="double">
        <color auto="1"/>
      </bottom>
      <diagonal/>
    </border>
    <border>
      <left style="double">
        <color auto="1"/>
      </left>
      <right style="thick">
        <color indexed="64"/>
      </right>
      <top style="thick">
        <color indexed="64"/>
      </top>
      <bottom style="double">
        <color auto="1"/>
      </bottom>
      <diagonal/>
    </border>
    <border>
      <left style="double">
        <color auto="1"/>
      </left>
      <right style="thick">
        <color indexed="64"/>
      </right>
      <top style="double">
        <color auto="1"/>
      </top>
      <bottom style="double">
        <color auto="1"/>
      </bottom>
      <diagonal/>
    </border>
    <border>
      <left style="thick">
        <color indexed="64"/>
      </left>
      <right style="double">
        <color auto="1"/>
      </right>
      <top style="double">
        <color auto="1"/>
      </top>
      <bottom style="thick">
        <color indexed="64"/>
      </bottom>
      <diagonal/>
    </border>
    <border>
      <left style="double">
        <color auto="1"/>
      </left>
      <right style="thick">
        <color indexed="64"/>
      </right>
      <top style="double">
        <color auto="1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auto="1"/>
      </left>
      <right/>
      <top style="thick">
        <color indexed="64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double">
        <color auto="1"/>
      </bottom>
      <diagonal/>
    </border>
    <border>
      <left style="thick">
        <color indexed="64"/>
      </left>
      <right style="thick">
        <color indexed="64"/>
      </right>
      <top style="double">
        <color auto="1"/>
      </top>
      <bottom style="double">
        <color auto="1"/>
      </bottom>
      <diagonal/>
    </border>
    <border>
      <left style="thick">
        <color indexed="64"/>
      </left>
      <right style="thick">
        <color indexed="64"/>
      </right>
      <top style="double">
        <color auto="1"/>
      </top>
      <bottom style="thick">
        <color indexed="64"/>
      </bottom>
      <diagonal/>
    </border>
    <border>
      <left style="medium">
        <color indexed="64"/>
      </left>
      <right/>
      <top style="double">
        <color auto="1"/>
      </top>
      <bottom style="double">
        <color auto="1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ck">
        <color indexed="64"/>
      </right>
      <top style="medium">
        <color indexed="64"/>
      </top>
      <bottom style="double">
        <color auto="1"/>
      </bottom>
      <diagonal/>
    </border>
    <border>
      <left style="thick">
        <color indexed="64"/>
      </left>
      <right style="double">
        <color auto="1"/>
      </right>
      <top style="double">
        <color auto="1"/>
      </top>
      <bottom/>
      <diagonal/>
    </border>
    <border>
      <left style="thick">
        <color indexed="64"/>
      </left>
      <right style="thick">
        <color indexed="64"/>
      </right>
      <top style="double">
        <color auto="1"/>
      </top>
      <bottom/>
      <diagonal/>
    </border>
    <border>
      <left/>
      <right style="thick">
        <color indexed="64"/>
      </right>
      <top style="double">
        <color auto="1"/>
      </top>
      <bottom/>
      <diagonal/>
    </border>
    <border>
      <left/>
      <right style="thick">
        <color indexed="64"/>
      </right>
      <top style="double">
        <color auto="1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auto="1"/>
      </left>
      <right style="thick">
        <color indexed="64"/>
      </right>
      <top style="double">
        <color auto="1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2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5" borderId="7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0" fillId="5" borderId="9" xfId="0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0" fillId="4" borderId="4" xfId="0" applyFill="1" applyBorder="1" applyAlignment="1">
      <alignment vertical="center"/>
    </xf>
    <xf numFmtId="0" fontId="0" fillId="5" borderId="24" xfId="0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36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3" fillId="6" borderId="28" xfId="0" applyFont="1" applyFill="1" applyBorder="1" applyAlignment="1">
      <alignment horizontal="center" vertical="center" wrapText="1"/>
    </xf>
    <xf numFmtId="0" fontId="3" fillId="6" borderId="29" xfId="0" applyFont="1" applyFill="1" applyBorder="1" applyAlignment="1">
      <alignment horizontal="center" vertical="center" wrapText="1"/>
    </xf>
    <xf numFmtId="0" fontId="0" fillId="6" borderId="26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4" borderId="21" xfId="0" applyFont="1" applyFill="1" applyBorder="1" applyAlignment="1">
      <alignment horizontal="center" vertical="center" wrapText="1"/>
    </xf>
    <xf numFmtId="0" fontId="0" fillId="4" borderId="22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3" fillId="4" borderId="4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0" fillId="5" borderId="7" xfId="0" applyFont="1" applyFill="1" applyBorder="1" applyAlignment="1">
      <alignment horizontal="center" vertical="center" wrapText="1"/>
    </xf>
    <xf numFmtId="0" fontId="0" fillId="5" borderId="8" xfId="0" applyFont="1" applyFill="1" applyBorder="1" applyAlignment="1">
      <alignment horizontal="center" vertical="center" wrapText="1"/>
    </xf>
    <xf numFmtId="0" fontId="0" fillId="5" borderId="9" xfId="0" applyFont="1" applyFill="1" applyBorder="1" applyAlignment="1">
      <alignment horizontal="center" vertical="center" wrapText="1"/>
    </xf>
    <xf numFmtId="0" fontId="0" fillId="5" borderId="1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22" xfId="0" applyFill="1" applyBorder="1" applyAlignment="1">
      <alignment vertical="center"/>
    </xf>
    <xf numFmtId="0" fontId="0" fillId="5" borderId="21" xfId="0" applyFill="1" applyBorder="1" applyAlignment="1">
      <alignment vertical="center"/>
    </xf>
    <xf numFmtId="0" fontId="0" fillId="5" borderId="22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3" fillId="5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6" borderId="43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4" borderId="24" xfId="0" applyFill="1" applyBorder="1" applyAlignment="1">
      <alignment vertical="center"/>
    </xf>
    <xf numFmtId="0" fontId="0" fillId="0" borderId="0" xfId="0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0" fillId="6" borderId="45" xfId="0" applyFill="1" applyBorder="1" applyAlignment="1">
      <alignment horizontal="center" vertical="center"/>
    </xf>
    <xf numFmtId="0" fontId="0" fillId="6" borderId="46" xfId="0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0" fillId="7" borderId="0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5" fillId="7" borderId="0" xfId="0" applyFont="1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0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 wrapText="1"/>
    </xf>
    <xf numFmtId="0" fontId="0" fillId="0" borderId="47" xfId="0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0" fillId="4" borderId="50" xfId="0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5" borderId="50" xfId="0" applyFill="1" applyBorder="1" applyAlignment="1">
      <alignment horizontal="center" vertical="center"/>
    </xf>
    <xf numFmtId="0" fontId="0" fillId="4" borderId="51" xfId="0" applyFill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0" fillId="0" borderId="49" xfId="0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4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 wrapText="1"/>
    </xf>
    <xf numFmtId="0" fontId="3" fillId="6" borderId="33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C60"/>
  <sheetViews>
    <sheetView zoomScale="60" zoomScaleNormal="60" workbookViewId="0">
      <selection activeCell="AL23" sqref="AL23"/>
    </sheetView>
  </sheetViews>
  <sheetFormatPr defaultRowHeight="15" x14ac:dyDescent="0.25"/>
  <cols>
    <col min="1" max="1" width="22.85546875" style="5" customWidth="1"/>
    <col min="2" max="4" width="9.140625" style="5"/>
    <col min="5" max="5" width="22.85546875" style="5" customWidth="1"/>
    <col min="6" max="9" width="9.140625" style="5"/>
    <col min="10" max="35" width="9.140625" style="5" customWidth="1"/>
    <col min="36" max="1043" width="9.140625" style="5"/>
  </cols>
  <sheetData>
    <row r="1" spans="1:38" s="2" customFormat="1" ht="36" customHeight="1" thickBot="1" x14ac:dyDescent="0.3">
      <c r="A1" s="190" t="s">
        <v>37</v>
      </c>
      <c r="B1" s="191"/>
      <c r="C1" s="191"/>
      <c r="D1" s="191"/>
      <c r="E1" s="191"/>
      <c r="F1" s="191"/>
      <c r="G1" s="191"/>
      <c r="H1" s="191"/>
      <c r="I1" s="192"/>
      <c r="J1" s="193" t="s">
        <v>139</v>
      </c>
      <c r="K1" s="194"/>
      <c r="L1" s="193" t="s">
        <v>141</v>
      </c>
      <c r="M1" s="194"/>
      <c r="N1" s="187" t="s">
        <v>113</v>
      </c>
      <c r="O1" s="189"/>
      <c r="P1" s="187" t="s">
        <v>240</v>
      </c>
      <c r="Q1" s="188"/>
      <c r="R1" s="187" t="s">
        <v>251</v>
      </c>
      <c r="S1" s="188"/>
      <c r="T1" s="193" t="s">
        <v>253</v>
      </c>
      <c r="U1" s="194"/>
      <c r="V1" s="187" t="s">
        <v>295</v>
      </c>
      <c r="W1" s="189"/>
      <c r="X1" s="193" t="s">
        <v>316</v>
      </c>
      <c r="Y1" s="195"/>
      <c r="Z1" s="187" t="s">
        <v>8</v>
      </c>
      <c r="AA1" s="188"/>
      <c r="AB1" s="193" t="s">
        <v>389</v>
      </c>
      <c r="AC1" s="195"/>
      <c r="AD1" s="187" t="s">
        <v>444</v>
      </c>
      <c r="AE1" s="188"/>
      <c r="AF1" s="193" t="s">
        <v>545</v>
      </c>
      <c r="AG1" s="195"/>
      <c r="AH1" s="187" t="s">
        <v>568</v>
      </c>
      <c r="AI1" s="188"/>
      <c r="AJ1" s="15"/>
    </row>
    <row r="2" spans="1:38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1</v>
      </c>
      <c r="F2" s="1" t="s">
        <v>2</v>
      </c>
      <c r="G2" s="1" t="s">
        <v>3</v>
      </c>
      <c r="H2" s="1" t="s">
        <v>4</v>
      </c>
      <c r="I2" s="10" t="s">
        <v>5</v>
      </c>
      <c r="J2" s="31" t="s">
        <v>6</v>
      </c>
      <c r="K2" s="32" t="s">
        <v>140</v>
      </c>
      <c r="L2" s="38" t="s">
        <v>6</v>
      </c>
      <c r="M2" s="54" t="s">
        <v>140</v>
      </c>
      <c r="N2" s="31" t="s">
        <v>6</v>
      </c>
      <c r="O2" s="37" t="s">
        <v>140</v>
      </c>
      <c r="P2" s="38" t="s">
        <v>6</v>
      </c>
      <c r="Q2" s="54" t="s">
        <v>140</v>
      </c>
      <c r="R2" s="31" t="s">
        <v>6</v>
      </c>
      <c r="S2" s="37" t="s">
        <v>140</v>
      </c>
      <c r="T2" s="38" t="s">
        <v>6</v>
      </c>
      <c r="U2" s="39" t="s">
        <v>140</v>
      </c>
      <c r="V2" s="31" t="s">
        <v>6</v>
      </c>
      <c r="W2" s="37" t="s">
        <v>140</v>
      </c>
      <c r="X2" s="38" t="s">
        <v>6</v>
      </c>
      <c r="Y2" s="39" t="s">
        <v>140</v>
      </c>
      <c r="Z2" s="31" t="s">
        <v>6</v>
      </c>
      <c r="AA2" s="37" t="s">
        <v>140</v>
      </c>
      <c r="AB2" s="38" t="s">
        <v>6</v>
      </c>
      <c r="AC2" s="39" t="s">
        <v>140</v>
      </c>
      <c r="AD2" s="31" t="s">
        <v>6</v>
      </c>
      <c r="AE2" s="37" t="s">
        <v>140</v>
      </c>
      <c r="AF2" s="38" t="s">
        <v>6</v>
      </c>
      <c r="AG2" s="39" t="s">
        <v>140</v>
      </c>
      <c r="AH2" s="31" t="s">
        <v>6</v>
      </c>
      <c r="AI2" s="37" t="s">
        <v>140</v>
      </c>
      <c r="AJ2" s="12" t="s">
        <v>352</v>
      </c>
      <c r="AK2" s="122" t="s">
        <v>546</v>
      </c>
      <c r="AL2" s="178" t="s">
        <v>597</v>
      </c>
    </row>
    <row r="3" spans="1:38" ht="30" customHeight="1" thickTop="1" thickBot="1" x14ac:dyDescent="0.3">
      <c r="A3" s="3" t="s">
        <v>77</v>
      </c>
      <c r="B3" s="3" t="s">
        <v>113</v>
      </c>
      <c r="C3" s="3" t="s">
        <v>9</v>
      </c>
      <c r="D3" s="3" t="s">
        <v>10</v>
      </c>
      <c r="E3" s="6" t="s">
        <v>195</v>
      </c>
      <c r="F3" s="6" t="s">
        <v>113</v>
      </c>
      <c r="G3" s="6" t="s">
        <v>19</v>
      </c>
      <c r="H3" s="6" t="s">
        <v>10</v>
      </c>
      <c r="I3" s="14">
        <v>208</v>
      </c>
      <c r="J3" s="57"/>
      <c r="K3" s="58"/>
      <c r="L3" s="61"/>
      <c r="M3" s="62"/>
      <c r="N3" s="65">
        <v>2</v>
      </c>
      <c r="O3" s="68">
        <v>13</v>
      </c>
      <c r="P3" s="70">
        <v>1</v>
      </c>
      <c r="Q3" s="70">
        <v>15</v>
      </c>
      <c r="R3" s="65">
        <v>1</v>
      </c>
      <c r="S3" s="66">
        <v>15</v>
      </c>
      <c r="T3" s="70"/>
      <c r="U3" s="71"/>
      <c r="V3" s="65">
        <v>2</v>
      </c>
      <c r="W3" s="66">
        <v>13</v>
      </c>
      <c r="X3" s="70">
        <v>2</v>
      </c>
      <c r="Y3" s="71">
        <v>13</v>
      </c>
      <c r="Z3" s="65"/>
      <c r="AA3" s="66"/>
      <c r="AB3" s="70"/>
      <c r="AC3" s="71"/>
      <c r="AD3" s="65"/>
      <c r="AE3" s="66"/>
      <c r="AF3" s="70"/>
      <c r="AG3" s="71"/>
      <c r="AH3" s="65">
        <v>2</v>
      </c>
      <c r="AI3" s="66">
        <v>13</v>
      </c>
      <c r="AJ3" s="22">
        <f>SUM(K3,M3,O3,Q3,S3,U3,W3,Y3,AA3,AC3,AE3,AG3,AI3)</f>
        <v>82</v>
      </c>
      <c r="AK3" s="149">
        <f>SUM(O3,Q3,S3,W3,Y3,AI3)</f>
        <v>82</v>
      </c>
      <c r="AL3" s="179">
        <v>6</v>
      </c>
    </row>
    <row r="4" spans="1:38" ht="30" customHeight="1" thickTop="1" thickBot="1" x14ac:dyDescent="0.3">
      <c r="A4" s="3" t="s">
        <v>79</v>
      </c>
      <c r="B4" s="3" t="s">
        <v>83</v>
      </c>
      <c r="C4" s="3" t="s">
        <v>9</v>
      </c>
      <c r="D4" s="3" t="s">
        <v>10</v>
      </c>
      <c r="E4" s="6" t="s">
        <v>174</v>
      </c>
      <c r="F4" s="6" t="s">
        <v>85</v>
      </c>
      <c r="G4" s="6" t="s">
        <v>9</v>
      </c>
      <c r="H4" s="6" t="s">
        <v>10</v>
      </c>
      <c r="I4" s="14">
        <v>202</v>
      </c>
      <c r="J4" s="138">
        <v>4</v>
      </c>
      <c r="K4" s="139">
        <v>11</v>
      </c>
      <c r="L4" s="70">
        <v>2</v>
      </c>
      <c r="M4" s="55">
        <v>13</v>
      </c>
      <c r="N4" s="140">
        <v>4</v>
      </c>
      <c r="O4" s="174">
        <v>11</v>
      </c>
      <c r="P4" s="70"/>
      <c r="Q4" s="70"/>
      <c r="R4" s="65"/>
      <c r="S4" s="66"/>
      <c r="T4" s="70">
        <v>1</v>
      </c>
      <c r="U4" s="71">
        <v>15</v>
      </c>
      <c r="V4" s="65">
        <v>3</v>
      </c>
      <c r="W4" s="66">
        <v>12</v>
      </c>
      <c r="X4" s="70">
        <v>3</v>
      </c>
      <c r="Y4" s="71">
        <v>12</v>
      </c>
      <c r="Z4" s="65"/>
      <c r="AA4" s="66"/>
      <c r="AB4" s="70"/>
      <c r="AC4" s="71"/>
      <c r="AD4" s="65"/>
      <c r="AE4" s="66"/>
      <c r="AF4" s="70"/>
      <c r="AG4" s="71"/>
      <c r="AH4" s="65">
        <v>3</v>
      </c>
      <c r="AI4" s="66">
        <v>12</v>
      </c>
      <c r="AJ4" s="22">
        <f t="shared" ref="AJ4:AJ23" si="0">SUM(K4,M4,O4,Q4,S4,U4,W4,Y4,AA4,AC4,AE4,AG4,AI4)</f>
        <v>86</v>
      </c>
      <c r="AK4" s="149">
        <f>SUM(K4,M4,U4,W4,Y4,AI4)</f>
        <v>75</v>
      </c>
      <c r="AL4" s="179">
        <v>7</v>
      </c>
    </row>
    <row r="5" spans="1:38" ht="30" customHeight="1" thickTop="1" thickBot="1" x14ac:dyDescent="0.3">
      <c r="A5" s="3" t="s">
        <v>75</v>
      </c>
      <c r="B5" s="3" t="s">
        <v>12</v>
      </c>
      <c r="C5" s="3" t="s">
        <v>9</v>
      </c>
      <c r="D5" s="3" t="s">
        <v>10</v>
      </c>
      <c r="E5" s="6" t="s">
        <v>76</v>
      </c>
      <c r="F5" s="6" t="s">
        <v>12</v>
      </c>
      <c r="G5" s="6" t="s">
        <v>9</v>
      </c>
      <c r="H5" s="6" t="s">
        <v>10</v>
      </c>
      <c r="I5" s="14">
        <v>200</v>
      </c>
      <c r="J5" s="65">
        <v>6</v>
      </c>
      <c r="K5" s="68">
        <v>9</v>
      </c>
      <c r="L5" s="70">
        <v>3</v>
      </c>
      <c r="M5" s="55">
        <v>12</v>
      </c>
      <c r="N5" s="65">
        <v>6</v>
      </c>
      <c r="O5" s="66">
        <v>9</v>
      </c>
      <c r="P5" s="70"/>
      <c r="Q5" s="70"/>
      <c r="R5" s="65"/>
      <c r="S5" s="66"/>
      <c r="T5" s="70"/>
      <c r="U5" s="71"/>
      <c r="V5" s="65">
        <v>5</v>
      </c>
      <c r="W5" s="66">
        <v>10</v>
      </c>
      <c r="X5" s="70"/>
      <c r="Y5" s="71"/>
      <c r="Z5" s="65"/>
      <c r="AA5" s="66"/>
      <c r="AB5" s="70"/>
      <c r="AC5" s="71"/>
      <c r="AD5" s="65"/>
      <c r="AE5" s="66"/>
      <c r="AF5" s="70"/>
      <c r="AG5" s="71"/>
      <c r="AH5" s="65"/>
      <c r="AI5" s="66"/>
      <c r="AJ5" s="22">
        <f t="shared" si="0"/>
        <v>40</v>
      </c>
      <c r="AK5" s="149">
        <f>SUM(K5,M5,O5,W5,,)</f>
        <v>40</v>
      </c>
      <c r="AL5" s="179">
        <v>4</v>
      </c>
    </row>
    <row r="6" spans="1:38" ht="30" customHeight="1" thickTop="1" thickBot="1" x14ac:dyDescent="0.3">
      <c r="A6" s="3" t="s">
        <v>80</v>
      </c>
      <c r="B6" s="3" t="s">
        <v>8</v>
      </c>
      <c r="C6" s="3" t="s">
        <v>9</v>
      </c>
      <c r="D6" s="3" t="s">
        <v>10</v>
      </c>
      <c r="E6" s="6" t="s">
        <v>172</v>
      </c>
      <c r="F6" s="6" t="s">
        <v>8</v>
      </c>
      <c r="G6" s="6" t="s">
        <v>9</v>
      </c>
      <c r="H6" s="6" t="s">
        <v>86</v>
      </c>
      <c r="I6" s="14">
        <v>203</v>
      </c>
      <c r="J6" s="33">
        <v>5</v>
      </c>
      <c r="K6" s="34">
        <v>10</v>
      </c>
      <c r="L6" s="40"/>
      <c r="M6" s="55"/>
      <c r="N6" s="65"/>
      <c r="O6" s="66"/>
      <c r="P6" s="70">
        <v>2</v>
      </c>
      <c r="Q6" s="70">
        <v>13</v>
      </c>
      <c r="R6" s="65"/>
      <c r="S6" s="66"/>
      <c r="T6" s="70"/>
      <c r="U6" s="71"/>
      <c r="V6" s="65"/>
      <c r="W6" s="66"/>
      <c r="X6" s="70"/>
      <c r="Y6" s="71"/>
      <c r="Z6" s="65"/>
      <c r="AA6" s="66"/>
      <c r="AB6" s="70"/>
      <c r="AC6" s="71"/>
      <c r="AD6" s="65">
        <v>2</v>
      </c>
      <c r="AE6" s="66">
        <v>13</v>
      </c>
      <c r="AF6" s="70"/>
      <c r="AG6" s="71"/>
      <c r="AH6" s="65"/>
      <c r="AI6" s="66"/>
      <c r="AJ6" s="22">
        <f t="shared" si="0"/>
        <v>36</v>
      </c>
      <c r="AK6" s="149">
        <f>SUM(K6,Q6,AE6,)</f>
        <v>36</v>
      </c>
      <c r="AL6" s="179">
        <v>3</v>
      </c>
    </row>
    <row r="7" spans="1:38" ht="30" customHeight="1" thickTop="1" thickBot="1" x14ac:dyDescent="0.3">
      <c r="A7" s="3" t="s">
        <v>144</v>
      </c>
      <c r="B7" s="3"/>
      <c r="C7" s="3" t="s">
        <v>9</v>
      </c>
      <c r="D7" s="3" t="s">
        <v>86</v>
      </c>
      <c r="E7" s="6" t="s">
        <v>145</v>
      </c>
      <c r="F7" s="6" t="s">
        <v>85</v>
      </c>
      <c r="G7" s="6" t="s">
        <v>9</v>
      </c>
      <c r="H7" s="6" t="s">
        <v>86</v>
      </c>
      <c r="I7" s="14">
        <v>206</v>
      </c>
      <c r="J7" s="65"/>
      <c r="K7" s="68"/>
      <c r="L7" s="70">
        <v>1</v>
      </c>
      <c r="M7" s="55">
        <v>15</v>
      </c>
      <c r="N7" s="65">
        <v>3</v>
      </c>
      <c r="O7" s="66">
        <v>12</v>
      </c>
      <c r="P7" s="70"/>
      <c r="Q7" s="70"/>
      <c r="R7" s="65"/>
      <c r="S7" s="66"/>
      <c r="T7" s="70"/>
      <c r="U7" s="71"/>
      <c r="V7" s="65"/>
      <c r="W7" s="66"/>
      <c r="X7" s="70"/>
      <c r="Y7" s="71"/>
      <c r="Z7" s="65"/>
      <c r="AA7" s="66"/>
      <c r="AB7" s="70"/>
      <c r="AC7" s="71"/>
      <c r="AD7" s="65"/>
      <c r="AE7" s="66"/>
      <c r="AF7" s="70"/>
      <c r="AG7" s="71"/>
      <c r="AH7" s="65"/>
      <c r="AI7" s="66"/>
      <c r="AJ7" s="22">
        <f t="shared" si="0"/>
        <v>27</v>
      </c>
      <c r="AK7" s="149">
        <f>SUM(M7,O7,)</f>
        <v>27</v>
      </c>
      <c r="AL7" s="179">
        <v>2</v>
      </c>
    </row>
    <row r="8" spans="1:38" ht="30" customHeight="1" thickTop="1" thickBot="1" x14ac:dyDescent="0.3">
      <c r="A8" s="3" t="s">
        <v>288</v>
      </c>
      <c r="B8" s="3" t="s">
        <v>8</v>
      </c>
      <c r="C8" s="3" t="s">
        <v>19</v>
      </c>
      <c r="D8" s="3" t="s">
        <v>86</v>
      </c>
      <c r="E8" s="6" t="s">
        <v>289</v>
      </c>
      <c r="F8" s="6" t="s">
        <v>8</v>
      </c>
      <c r="G8" s="6" t="s">
        <v>19</v>
      </c>
      <c r="H8" s="6" t="s">
        <v>10</v>
      </c>
      <c r="I8" s="14">
        <v>210</v>
      </c>
      <c r="J8" s="57"/>
      <c r="K8" s="58"/>
      <c r="L8" s="61"/>
      <c r="M8" s="62"/>
      <c r="N8" s="57"/>
      <c r="O8" s="82"/>
      <c r="P8" s="70"/>
      <c r="Q8" s="70"/>
      <c r="R8" s="57"/>
      <c r="S8" s="82"/>
      <c r="T8" s="70">
        <v>2</v>
      </c>
      <c r="U8" s="71">
        <v>13</v>
      </c>
      <c r="V8" s="65">
        <v>4</v>
      </c>
      <c r="W8" s="66">
        <v>11</v>
      </c>
      <c r="X8" s="70"/>
      <c r="Y8" s="71"/>
      <c r="Z8" s="65"/>
      <c r="AA8" s="66"/>
      <c r="AB8" s="70"/>
      <c r="AC8" s="71"/>
      <c r="AD8" s="65"/>
      <c r="AE8" s="66"/>
      <c r="AF8" s="70"/>
      <c r="AG8" s="71"/>
      <c r="AH8" s="65"/>
      <c r="AI8" s="66"/>
      <c r="AJ8" s="22">
        <f t="shared" si="0"/>
        <v>24</v>
      </c>
      <c r="AK8" s="149">
        <f>SUM(U8,W8,)</f>
        <v>24</v>
      </c>
      <c r="AL8" s="179">
        <v>2</v>
      </c>
    </row>
    <row r="9" spans="1:38" ht="30" customHeight="1" thickTop="1" thickBot="1" x14ac:dyDescent="0.3">
      <c r="A9" s="3" t="s">
        <v>77</v>
      </c>
      <c r="B9" s="3" t="s">
        <v>132</v>
      </c>
      <c r="C9" s="3" t="s">
        <v>9</v>
      </c>
      <c r="D9" s="3" t="s">
        <v>10</v>
      </c>
      <c r="E9" s="6" t="s">
        <v>78</v>
      </c>
      <c r="F9" s="6" t="s">
        <v>132</v>
      </c>
      <c r="G9" s="6" t="s">
        <v>9</v>
      </c>
      <c r="H9" s="6" t="s">
        <v>10</v>
      </c>
      <c r="I9" s="14">
        <v>201</v>
      </c>
      <c r="J9" s="65">
        <v>1</v>
      </c>
      <c r="K9" s="68">
        <v>15</v>
      </c>
      <c r="L9" s="70"/>
      <c r="M9" s="55"/>
      <c r="N9" s="65"/>
      <c r="O9" s="66"/>
      <c r="P9" s="70"/>
      <c r="Q9" s="70"/>
      <c r="R9" s="65"/>
      <c r="S9" s="66"/>
      <c r="T9" s="70"/>
      <c r="U9" s="71"/>
      <c r="V9" s="65"/>
      <c r="W9" s="66"/>
      <c r="X9" s="70"/>
      <c r="Y9" s="71"/>
      <c r="Z9" s="65"/>
      <c r="AA9" s="66"/>
      <c r="AB9" s="70"/>
      <c r="AC9" s="71"/>
      <c r="AD9" s="65"/>
      <c r="AE9" s="66"/>
      <c r="AF9" s="70"/>
      <c r="AG9" s="71"/>
      <c r="AH9" s="65"/>
      <c r="AI9" s="66"/>
      <c r="AJ9" s="22">
        <f t="shared" si="0"/>
        <v>15</v>
      </c>
      <c r="AK9" s="149">
        <f>SUM(K9)</f>
        <v>15</v>
      </c>
      <c r="AL9" s="179">
        <v>1</v>
      </c>
    </row>
    <row r="10" spans="1:38" ht="30.2" customHeight="1" thickTop="1" thickBot="1" x14ac:dyDescent="0.3">
      <c r="A10" s="3" t="s">
        <v>94</v>
      </c>
      <c r="B10" s="3" t="s">
        <v>12</v>
      </c>
      <c r="C10" s="3" t="s">
        <v>9</v>
      </c>
      <c r="D10" s="3" t="s">
        <v>10</v>
      </c>
      <c r="E10" s="21" t="s">
        <v>194</v>
      </c>
      <c r="F10" s="21" t="s">
        <v>12</v>
      </c>
      <c r="G10" s="21" t="s">
        <v>9</v>
      </c>
      <c r="H10" s="21" t="s">
        <v>10</v>
      </c>
      <c r="I10" s="14">
        <v>207</v>
      </c>
      <c r="J10" s="57"/>
      <c r="K10" s="58"/>
      <c r="L10" s="61"/>
      <c r="M10" s="62"/>
      <c r="N10" s="65">
        <v>1</v>
      </c>
      <c r="O10" s="66">
        <v>15</v>
      </c>
      <c r="P10" s="70"/>
      <c r="Q10" s="70"/>
      <c r="R10" s="65"/>
      <c r="S10" s="66"/>
      <c r="T10" s="70"/>
      <c r="U10" s="71"/>
      <c r="V10" s="65"/>
      <c r="W10" s="66"/>
      <c r="X10" s="70"/>
      <c r="Y10" s="71"/>
      <c r="Z10" s="65"/>
      <c r="AA10" s="66"/>
      <c r="AB10" s="70"/>
      <c r="AC10" s="71"/>
      <c r="AD10" s="65"/>
      <c r="AE10" s="66"/>
      <c r="AF10" s="70"/>
      <c r="AG10" s="71"/>
      <c r="AH10" s="65"/>
      <c r="AI10" s="66"/>
      <c r="AJ10" s="22">
        <f t="shared" si="0"/>
        <v>15</v>
      </c>
      <c r="AK10" s="149">
        <f>SUM(O10,)</f>
        <v>15</v>
      </c>
      <c r="AL10" s="179">
        <v>1</v>
      </c>
    </row>
    <row r="11" spans="1:38" ht="30.2" customHeight="1" thickTop="1" thickBot="1" x14ac:dyDescent="0.3">
      <c r="A11" s="3" t="s">
        <v>25</v>
      </c>
      <c r="B11" s="3" t="s">
        <v>26</v>
      </c>
      <c r="C11" s="3" t="s">
        <v>19</v>
      </c>
      <c r="D11" s="3" t="s">
        <v>10</v>
      </c>
      <c r="E11" s="21" t="s">
        <v>82</v>
      </c>
      <c r="F11" s="21" t="s">
        <v>85</v>
      </c>
      <c r="G11" s="21" t="s">
        <v>19</v>
      </c>
      <c r="H11" s="21" t="s">
        <v>10</v>
      </c>
      <c r="I11" s="14">
        <v>212</v>
      </c>
      <c r="J11" s="57"/>
      <c r="K11" s="58"/>
      <c r="L11" s="61"/>
      <c r="M11" s="62"/>
      <c r="N11" s="57"/>
      <c r="O11" s="82"/>
      <c r="P11" s="70"/>
      <c r="Q11" s="70"/>
      <c r="R11" s="57"/>
      <c r="S11" s="82"/>
      <c r="T11" s="70"/>
      <c r="U11" s="71"/>
      <c r="V11" s="65">
        <v>1</v>
      </c>
      <c r="W11" s="66">
        <v>15</v>
      </c>
      <c r="X11" s="70"/>
      <c r="Y11" s="71"/>
      <c r="Z11" s="65"/>
      <c r="AA11" s="66"/>
      <c r="AB11" s="70"/>
      <c r="AC11" s="71"/>
      <c r="AD11" s="65"/>
      <c r="AE11" s="66"/>
      <c r="AF11" s="70"/>
      <c r="AG11" s="71"/>
      <c r="AH11" s="65"/>
      <c r="AI11" s="66"/>
      <c r="AJ11" s="22">
        <f t="shared" si="0"/>
        <v>15</v>
      </c>
      <c r="AK11" s="149">
        <f>SUM(W11)</f>
        <v>15</v>
      </c>
      <c r="AL11" s="179">
        <v>1</v>
      </c>
    </row>
    <row r="12" spans="1:38" ht="30.2" customHeight="1" thickTop="1" thickBot="1" x14ac:dyDescent="0.3">
      <c r="A12" s="3" t="s">
        <v>27</v>
      </c>
      <c r="B12" s="3" t="s">
        <v>8</v>
      </c>
      <c r="C12" s="3" t="s">
        <v>9</v>
      </c>
      <c r="D12" s="3" t="s">
        <v>10</v>
      </c>
      <c r="E12" s="14" t="s">
        <v>102</v>
      </c>
      <c r="F12" s="14" t="s">
        <v>8</v>
      </c>
      <c r="G12" s="14" t="s">
        <v>19</v>
      </c>
      <c r="H12" s="14" t="s">
        <v>10</v>
      </c>
      <c r="I12" s="14">
        <v>213</v>
      </c>
      <c r="J12" s="57"/>
      <c r="K12" s="58"/>
      <c r="L12" s="61"/>
      <c r="M12" s="62"/>
      <c r="N12" s="57"/>
      <c r="O12" s="82"/>
      <c r="P12" s="70"/>
      <c r="Q12" s="70"/>
      <c r="R12" s="57"/>
      <c r="S12" s="82"/>
      <c r="T12" s="70"/>
      <c r="U12" s="71"/>
      <c r="V12" s="65"/>
      <c r="W12" s="66"/>
      <c r="X12" s="70">
        <v>1</v>
      </c>
      <c r="Y12" s="71">
        <v>15</v>
      </c>
      <c r="Z12" s="65"/>
      <c r="AA12" s="66"/>
      <c r="AB12" s="70"/>
      <c r="AC12" s="71"/>
      <c r="AD12" s="65"/>
      <c r="AE12" s="66"/>
      <c r="AF12" s="70"/>
      <c r="AG12" s="71"/>
      <c r="AH12" s="65"/>
      <c r="AI12" s="66"/>
      <c r="AJ12" s="22">
        <f t="shared" si="0"/>
        <v>15</v>
      </c>
      <c r="AK12" s="149">
        <f>SUM(Y12)</f>
        <v>15</v>
      </c>
      <c r="AL12" s="179">
        <v>1</v>
      </c>
    </row>
    <row r="13" spans="1:38" ht="30.2" customHeight="1" thickTop="1" thickBot="1" x14ac:dyDescent="0.3">
      <c r="A13" s="3" t="s">
        <v>434</v>
      </c>
      <c r="B13" s="3"/>
      <c r="C13" s="3" t="s">
        <v>9</v>
      </c>
      <c r="D13" s="3" t="s">
        <v>10</v>
      </c>
      <c r="E13" s="14" t="s">
        <v>430</v>
      </c>
      <c r="F13" s="14" t="s">
        <v>192</v>
      </c>
      <c r="G13" s="14" t="s">
        <v>9</v>
      </c>
      <c r="H13" s="14" t="s">
        <v>10</v>
      </c>
      <c r="I13" s="14">
        <v>215</v>
      </c>
      <c r="J13" s="57"/>
      <c r="K13" s="58"/>
      <c r="L13" s="61"/>
      <c r="M13" s="62"/>
      <c r="N13" s="65"/>
      <c r="O13" s="66"/>
      <c r="P13" s="70"/>
      <c r="Q13" s="70"/>
      <c r="R13" s="65"/>
      <c r="S13" s="66"/>
      <c r="T13" s="70"/>
      <c r="U13" s="71"/>
      <c r="V13" s="65"/>
      <c r="W13" s="66"/>
      <c r="X13" s="70"/>
      <c r="Y13" s="71"/>
      <c r="Z13" s="65"/>
      <c r="AA13" s="66"/>
      <c r="AB13" s="70">
        <v>1</v>
      </c>
      <c r="AC13" s="71">
        <v>15</v>
      </c>
      <c r="AD13" s="65"/>
      <c r="AE13" s="66"/>
      <c r="AF13" s="70"/>
      <c r="AG13" s="71"/>
      <c r="AH13" s="65"/>
      <c r="AI13" s="66"/>
      <c r="AJ13" s="22">
        <f t="shared" si="0"/>
        <v>15</v>
      </c>
      <c r="AK13" s="149">
        <f>SUM(AC13,)</f>
        <v>15</v>
      </c>
      <c r="AL13" s="179">
        <v>1</v>
      </c>
    </row>
    <row r="14" spans="1:38" ht="30.2" customHeight="1" thickTop="1" thickBot="1" x14ac:dyDescent="0.3">
      <c r="A14" s="3" t="s">
        <v>32</v>
      </c>
      <c r="B14" s="3" t="s">
        <v>8</v>
      </c>
      <c r="C14" s="3" t="s">
        <v>19</v>
      </c>
      <c r="D14" s="3" t="s">
        <v>10</v>
      </c>
      <c r="E14" s="14" t="s">
        <v>446</v>
      </c>
      <c r="F14" s="14" t="s">
        <v>8</v>
      </c>
      <c r="G14" s="14" t="s">
        <v>19</v>
      </c>
      <c r="H14" s="14" t="s">
        <v>10</v>
      </c>
      <c r="I14" s="14">
        <v>218</v>
      </c>
      <c r="J14" s="57"/>
      <c r="K14" s="58"/>
      <c r="L14" s="61"/>
      <c r="M14" s="62"/>
      <c r="N14" s="65"/>
      <c r="O14" s="66"/>
      <c r="P14" s="70"/>
      <c r="Q14" s="70"/>
      <c r="R14" s="65"/>
      <c r="S14" s="66"/>
      <c r="T14" s="70"/>
      <c r="U14" s="71"/>
      <c r="V14" s="65"/>
      <c r="W14" s="66"/>
      <c r="X14" s="70"/>
      <c r="Y14" s="71"/>
      <c r="Z14" s="65"/>
      <c r="AA14" s="66"/>
      <c r="AB14" s="70"/>
      <c r="AC14" s="71"/>
      <c r="AD14" s="65">
        <v>1</v>
      </c>
      <c r="AE14" s="66">
        <v>15</v>
      </c>
      <c r="AF14" s="70"/>
      <c r="AG14" s="71"/>
      <c r="AH14" s="65"/>
      <c r="AI14" s="66"/>
      <c r="AJ14" s="22">
        <f t="shared" si="0"/>
        <v>15</v>
      </c>
      <c r="AK14" s="149">
        <f>SUM(AE14,)</f>
        <v>15</v>
      </c>
      <c r="AL14" s="179">
        <v>1</v>
      </c>
    </row>
    <row r="15" spans="1:38" ht="30.2" customHeight="1" thickTop="1" thickBot="1" x14ac:dyDescent="0.3">
      <c r="A15" s="3" t="s">
        <v>27</v>
      </c>
      <c r="B15" s="3" t="s">
        <v>8</v>
      </c>
      <c r="C15" s="3" t="s">
        <v>9</v>
      </c>
      <c r="D15" s="3" t="s">
        <v>10</v>
      </c>
      <c r="E15" s="14" t="s">
        <v>367</v>
      </c>
      <c r="F15" s="14" t="s">
        <v>8</v>
      </c>
      <c r="G15" s="14" t="s">
        <v>9</v>
      </c>
      <c r="H15" s="14" t="s">
        <v>10</v>
      </c>
      <c r="I15" s="14">
        <v>219</v>
      </c>
      <c r="J15" s="57"/>
      <c r="K15" s="58"/>
      <c r="L15" s="61"/>
      <c r="M15" s="62"/>
      <c r="N15" s="65"/>
      <c r="O15" s="66"/>
      <c r="P15" s="70"/>
      <c r="Q15" s="70"/>
      <c r="R15" s="65"/>
      <c r="S15" s="66"/>
      <c r="T15" s="70"/>
      <c r="U15" s="71"/>
      <c r="V15" s="65"/>
      <c r="W15" s="66"/>
      <c r="X15" s="70"/>
      <c r="Y15" s="71"/>
      <c r="Z15" s="65"/>
      <c r="AA15" s="66"/>
      <c r="AB15" s="70"/>
      <c r="AC15" s="71"/>
      <c r="AD15" s="65"/>
      <c r="AE15" s="66"/>
      <c r="AF15" s="70"/>
      <c r="AG15" s="71"/>
      <c r="AH15" s="65">
        <v>1</v>
      </c>
      <c r="AI15" s="66">
        <v>15</v>
      </c>
      <c r="AJ15" s="22">
        <f t="shared" si="0"/>
        <v>15</v>
      </c>
      <c r="AK15" s="149">
        <f>SUM(AI15)</f>
        <v>15</v>
      </c>
      <c r="AL15" s="179">
        <v>1</v>
      </c>
    </row>
    <row r="16" spans="1:38" ht="30.2" customHeight="1" thickTop="1" thickBot="1" x14ac:dyDescent="0.3">
      <c r="A16" s="3" t="s">
        <v>171</v>
      </c>
      <c r="B16" s="3" t="s">
        <v>85</v>
      </c>
      <c r="C16" s="3" t="s">
        <v>9</v>
      </c>
      <c r="D16" s="3" t="s">
        <v>10</v>
      </c>
      <c r="E16" s="14" t="s">
        <v>82</v>
      </c>
      <c r="F16" s="14" t="s">
        <v>85</v>
      </c>
      <c r="G16" s="14" t="s">
        <v>9</v>
      </c>
      <c r="H16" s="14" t="s">
        <v>10</v>
      </c>
      <c r="I16" s="14">
        <v>205</v>
      </c>
      <c r="J16" s="65">
        <v>2</v>
      </c>
      <c r="K16" s="68">
        <v>13</v>
      </c>
      <c r="L16" s="70"/>
      <c r="M16" s="55"/>
      <c r="N16" s="65"/>
      <c r="O16" s="66"/>
      <c r="P16" s="70"/>
      <c r="Q16" s="70"/>
      <c r="R16" s="65"/>
      <c r="S16" s="66"/>
      <c r="T16" s="70"/>
      <c r="U16" s="71"/>
      <c r="V16" s="65"/>
      <c r="W16" s="66"/>
      <c r="X16" s="70"/>
      <c r="Y16" s="71"/>
      <c r="Z16" s="65"/>
      <c r="AA16" s="66"/>
      <c r="AB16" s="70"/>
      <c r="AC16" s="71"/>
      <c r="AD16" s="65"/>
      <c r="AE16" s="66"/>
      <c r="AF16" s="70"/>
      <c r="AG16" s="71"/>
      <c r="AH16" s="65"/>
      <c r="AI16" s="66"/>
      <c r="AJ16" s="22">
        <f t="shared" si="0"/>
        <v>13</v>
      </c>
      <c r="AK16" s="149">
        <f>SUM(K16)</f>
        <v>13</v>
      </c>
      <c r="AL16" s="179">
        <v>1</v>
      </c>
    </row>
    <row r="17" spans="1:38" ht="30.2" customHeight="1" thickTop="1" thickBot="1" x14ac:dyDescent="0.3">
      <c r="A17" s="6" t="s">
        <v>362</v>
      </c>
      <c r="B17" s="6"/>
      <c r="C17" s="6" t="s">
        <v>19</v>
      </c>
      <c r="D17" s="6" t="s">
        <v>10</v>
      </c>
      <c r="E17" s="21" t="s">
        <v>432</v>
      </c>
      <c r="F17" s="21" t="s">
        <v>8</v>
      </c>
      <c r="G17" s="21" t="s">
        <v>9</v>
      </c>
      <c r="H17" s="21" t="s">
        <v>10</v>
      </c>
      <c r="I17" s="21">
        <v>217</v>
      </c>
      <c r="J17" s="116"/>
      <c r="K17" s="117"/>
      <c r="L17" s="118"/>
      <c r="M17" s="119"/>
      <c r="N17" s="74"/>
      <c r="O17" s="124"/>
      <c r="P17" s="70"/>
      <c r="Q17" s="70"/>
      <c r="R17" s="74"/>
      <c r="S17" s="124"/>
      <c r="T17" s="70"/>
      <c r="U17" s="71"/>
      <c r="V17" s="74"/>
      <c r="W17" s="124"/>
      <c r="X17" s="70"/>
      <c r="Y17" s="71"/>
      <c r="Z17" s="74"/>
      <c r="AA17" s="124"/>
      <c r="AB17" s="70">
        <v>2</v>
      </c>
      <c r="AC17" s="71">
        <v>13</v>
      </c>
      <c r="AD17" s="74"/>
      <c r="AE17" s="124"/>
      <c r="AF17" s="70"/>
      <c r="AG17" s="71"/>
      <c r="AH17" s="74"/>
      <c r="AI17" s="124"/>
      <c r="AJ17" s="22">
        <f t="shared" si="0"/>
        <v>13</v>
      </c>
      <c r="AK17" s="149">
        <f>SUM(AC17,)</f>
        <v>13</v>
      </c>
      <c r="AL17" s="179">
        <v>1</v>
      </c>
    </row>
    <row r="18" spans="1:38" ht="30.2" customHeight="1" thickTop="1" thickBot="1" x14ac:dyDescent="0.3">
      <c r="A18" s="6" t="s">
        <v>84</v>
      </c>
      <c r="B18" s="6" t="s">
        <v>85</v>
      </c>
      <c r="C18" s="6" t="s">
        <v>19</v>
      </c>
      <c r="D18" s="6" t="s">
        <v>10</v>
      </c>
      <c r="E18" s="21" t="s">
        <v>81</v>
      </c>
      <c r="F18" s="21" t="s">
        <v>85</v>
      </c>
      <c r="G18" s="21" t="s">
        <v>19</v>
      </c>
      <c r="H18" s="21" t="s">
        <v>10</v>
      </c>
      <c r="I18" s="21">
        <v>204</v>
      </c>
      <c r="J18" s="74">
        <v>3</v>
      </c>
      <c r="K18" s="75">
        <v>12</v>
      </c>
      <c r="L18" s="76"/>
      <c r="M18" s="77"/>
      <c r="N18" s="74"/>
      <c r="O18" s="124"/>
      <c r="P18" s="70"/>
      <c r="Q18" s="70"/>
      <c r="R18" s="74"/>
      <c r="S18" s="124"/>
      <c r="T18" s="70"/>
      <c r="U18" s="71"/>
      <c r="V18" s="74"/>
      <c r="W18" s="124"/>
      <c r="X18" s="70"/>
      <c r="Y18" s="71"/>
      <c r="Z18" s="74"/>
      <c r="AA18" s="124"/>
      <c r="AB18" s="70"/>
      <c r="AC18" s="71"/>
      <c r="AD18" s="74"/>
      <c r="AE18" s="124"/>
      <c r="AF18" s="70"/>
      <c r="AG18" s="71"/>
      <c r="AH18" s="74"/>
      <c r="AI18" s="124"/>
      <c r="AJ18" s="22">
        <f t="shared" si="0"/>
        <v>12</v>
      </c>
      <c r="AK18" s="149">
        <f>SUM(K18)</f>
        <v>12</v>
      </c>
      <c r="AL18" s="179">
        <v>1</v>
      </c>
    </row>
    <row r="19" spans="1:38" ht="30.2" customHeight="1" thickTop="1" thickBot="1" x14ac:dyDescent="0.3">
      <c r="A19" s="6" t="s">
        <v>290</v>
      </c>
      <c r="B19" s="6" t="s">
        <v>8</v>
      </c>
      <c r="C19" s="6" t="s">
        <v>19</v>
      </c>
      <c r="D19" s="6" t="s">
        <v>86</v>
      </c>
      <c r="E19" s="21" t="s">
        <v>291</v>
      </c>
      <c r="F19" s="21" t="s">
        <v>8</v>
      </c>
      <c r="G19" s="21" t="s">
        <v>19</v>
      </c>
      <c r="H19" s="21" t="s">
        <v>10</v>
      </c>
      <c r="I19" s="21">
        <v>211</v>
      </c>
      <c r="J19" s="116"/>
      <c r="K19" s="117"/>
      <c r="L19" s="118"/>
      <c r="M19" s="119"/>
      <c r="N19" s="116"/>
      <c r="O19" s="129"/>
      <c r="P19" s="70"/>
      <c r="Q19" s="70"/>
      <c r="R19" s="116"/>
      <c r="S19" s="129"/>
      <c r="T19" s="70">
        <v>3</v>
      </c>
      <c r="U19" s="71">
        <v>12</v>
      </c>
      <c r="V19" s="74"/>
      <c r="W19" s="124"/>
      <c r="X19" s="70"/>
      <c r="Y19" s="71"/>
      <c r="Z19" s="74"/>
      <c r="AA19" s="124"/>
      <c r="AB19" s="70"/>
      <c r="AC19" s="71"/>
      <c r="AD19" s="74"/>
      <c r="AE19" s="124"/>
      <c r="AF19" s="70"/>
      <c r="AG19" s="71"/>
      <c r="AH19" s="74"/>
      <c r="AI19" s="124"/>
      <c r="AJ19" s="22">
        <f t="shared" si="0"/>
        <v>12</v>
      </c>
      <c r="AK19" s="149">
        <f>SUM(U19)</f>
        <v>12</v>
      </c>
      <c r="AL19" s="179">
        <v>1</v>
      </c>
    </row>
    <row r="20" spans="1:38" ht="30.2" customHeight="1" thickTop="1" thickBot="1" x14ac:dyDescent="0.3">
      <c r="A20" s="6" t="s">
        <v>433</v>
      </c>
      <c r="B20" s="6"/>
      <c r="C20" s="6" t="s">
        <v>19</v>
      </c>
      <c r="D20" s="6" t="s">
        <v>10</v>
      </c>
      <c r="E20" s="21" t="s">
        <v>429</v>
      </c>
      <c r="F20" s="21" t="s">
        <v>192</v>
      </c>
      <c r="G20" s="21" t="s">
        <v>9</v>
      </c>
      <c r="H20" s="21" t="s">
        <v>10</v>
      </c>
      <c r="I20" s="21">
        <v>214</v>
      </c>
      <c r="J20" s="116"/>
      <c r="K20" s="117"/>
      <c r="L20" s="118"/>
      <c r="M20" s="119"/>
      <c r="N20" s="74"/>
      <c r="O20" s="124"/>
      <c r="P20" s="70"/>
      <c r="Q20" s="70"/>
      <c r="R20" s="74"/>
      <c r="S20" s="124"/>
      <c r="T20" s="70"/>
      <c r="U20" s="71"/>
      <c r="V20" s="74"/>
      <c r="W20" s="124"/>
      <c r="X20" s="70"/>
      <c r="Y20" s="71"/>
      <c r="Z20" s="74"/>
      <c r="AA20" s="124"/>
      <c r="AB20" s="70">
        <v>3</v>
      </c>
      <c r="AC20" s="71">
        <v>12</v>
      </c>
      <c r="AD20" s="74"/>
      <c r="AE20" s="124"/>
      <c r="AF20" s="70"/>
      <c r="AG20" s="71"/>
      <c r="AH20" s="74"/>
      <c r="AI20" s="124"/>
      <c r="AJ20" s="22">
        <f t="shared" si="0"/>
        <v>12</v>
      </c>
      <c r="AK20" s="149">
        <f>SUM(AC20,)</f>
        <v>12</v>
      </c>
      <c r="AL20" s="179">
        <v>1</v>
      </c>
    </row>
    <row r="21" spans="1:38" ht="30.2" customHeight="1" thickTop="1" thickBot="1" x14ac:dyDescent="0.3">
      <c r="A21" s="6" t="s">
        <v>435</v>
      </c>
      <c r="B21" s="6"/>
      <c r="C21" s="6" t="s">
        <v>19</v>
      </c>
      <c r="D21" s="6" t="s">
        <v>10</v>
      </c>
      <c r="E21" s="21" t="s">
        <v>431</v>
      </c>
      <c r="F21" s="21" t="s">
        <v>192</v>
      </c>
      <c r="G21" s="21" t="s">
        <v>19</v>
      </c>
      <c r="H21" s="21" t="s">
        <v>10</v>
      </c>
      <c r="I21" s="21">
        <v>216</v>
      </c>
      <c r="J21" s="116"/>
      <c r="K21" s="117"/>
      <c r="L21" s="118"/>
      <c r="M21" s="119"/>
      <c r="N21" s="74"/>
      <c r="O21" s="124"/>
      <c r="P21" s="70"/>
      <c r="Q21" s="70"/>
      <c r="R21" s="74"/>
      <c r="S21" s="124"/>
      <c r="T21" s="70"/>
      <c r="U21" s="71"/>
      <c r="V21" s="74"/>
      <c r="W21" s="124"/>
      <c r="X21" s="70"/>
      <c r="Y21" s="71"/>
      <c r="Z21" s="74"/>
      <c r="AA21" s="124"/>
      <c r="AB21" s="70">
        <v>4</v>
      </c>
      <c r="AC21" s="71">
        <v>11</v>
      </c>
      <c r="AD21" s="74"/>
      <c r="AE21" s="124"/>
      <c r="AF21" s="70"/>
      <c r="AG21" s="71"/>
      <c r="AH21" s="74"/>
      <c r="AI21" s="124"/>
      <c r="AJ21" s="22">
        <f t="shared" si="0"/>
        <v>11</v>
      </c>
      <c r="AK21" s="149">
        <f>SUM(AC21,)</f>
        <v>11</v>
      </c>
      <c r="AL21" s="179">
        <v>1</v>
      </c>
    </row>
    <row r="22" spans="1:38" ht="30.2" customHeight="1" thickTop="1" thickBot="1" x14ac:dyDescent="0.3">
      <c r="A22" s="6" t="s">
        <v>196</v>
      </c>
      <c r="B22" s="6" t="s">
        <v>85</v>
      </c>
      <c r="C22" s="6" t="s">
        <v>19</v>
      </c>
      <c r="D22" s="6" t="s">
        <v>10</v>
      </c>
      <c r="E22" s="21" t="s">
        <v>197</v>
      </c>
      <c r="F22" s="21" t="s">
        <v>85</v>
      </c>
      <c r="G22" s="21" t="s">
        <v>19</v>
      </c>
      <c r="H22" s="21" t="s">
        <v>10</v>
      </c>
      <c r="I22" s="21">
        <v>209</v>
      </c>
      <c r="J22" s="116"/>
      <c r="K22" s="117"/>
      <c r="L22" s="118"/>
      <c r="M22" s="119"/>
      <c r="N22" s="74">
        <v>5</v>
      </c>
      <c r="O22" s="124">
        <v>10</v>
      </c>
      <c r="P22" s="70"/>
      <c r="Q22" s="70"/>
      <c r="R22" s="74"/>
      <c r="S22" s="124"/>
      <c r="T22" s="70"/>
      <c r="U22" s="71"/>
      <c r="V22" s="74"/>
      <c r="W22" s="124"/>
      <c r="X22" s="70"/>
      <c r="Y22" s="71"/>
      <c r="Z22" s="74"/>
      <c r="AA22" s="124"/>
      <c r="AB22" s="70"/>
      <c r="AC22" s="71"/>
      <c r="AD22" s="74"/>
      <c r="AE22" s="124"/>
      <c r="AF22" s="70"/>
      <c r="AG22" s="71"/>
      <c r="AH22" s="74"/>
      <c r="AI22" s="124"/>
      <c r="AJ22" s="22">
        <f t="shared" si="0"/>
        <v>10</v>
      </c>
      <c r="AK22" s="149">
        <f>SUM(O22)</f>
        <v>10</v>
      </c>
      <c r="AL22" s="179">
        <v>1</v>
      </c>
    </row>
    <row r="23" spans="1:38" ht="30.2" customHeight="1" thickTop="1" thickBot="1" x14ac:dyDescent="0.3">
      <c r="A23" s="6"/>
      <c r="B23" s="6"/>
      <c r="C23" s="6"/>
      <c r="D23" s="6"/>
      <c r="E23" s="21"/>
      <c r="F23" s="21"/>
      <c r="G23" s="21"/>
      <c r="H23" s="21"/>
      <c r="I23" s="21">
        <v>221</v>
      </c>
      <c r="J23" s="116"/>
      <c r="K23" s="117"/>
      <c r="L23" s="118"/>
      <c r="M23" s="119"/>
      <c r="N23" s="116"/>
      <c r="O23" s="129"/>
      <c r="P23" s="70"/>
      <c r="Q23" s="70"/>
      <c r="R23" s="116"/>
      <c r="S23" s="129"/>
      <c r="T23" s="70"/>
      <c r="U23" s="71"/>
      <c r="V23" s="74"/>
      <c r="W23" s="124"/>
      <c r="X23" s="70"/>
      <c r="Y23" s="71"/>
      <c r="Z23" s="74"/>
      <c r="AA23" s="124"/>
      <c r="AB23" s="70"/>
      <c r="AC23" s="71"/>
      <c r="AD23" s="74"/>
      <c r="AE23" s="124"/>
      <c r="AF23" s="70"/>
      <c r="AG23" s="71"/>
      <c r="AH23" s="74"/>
      <c r="AI23" s="124"/>
      <c r="AJ23" s="22">
        <f t="shared" si="0"/>
        <v>0</v>
      </c>
      <c r="AK23" s="12">
        <f>SUM(M23,O23,U23,W23,Y23,)</f>
        <v>0</v>
      </c>
      <c r="AL23" s="176"/>
    </row>
    <row r="24" spans="1:38" ht="30.2" customHeight="1" thickTop="1" thickBot="1" x14ac:dyDescent="0.3">
      <c r="A24" s="3"/>
      <c r="B24" s="3"/>
      <c r="C24" s="3"/>
      <c r="D24" s="3"/>
      <c r="E24" s="14"/>
      <c r="F24" s="14"/>
      <c r="G24" s="14"/>
      <c r="H24" s="14"/>
      <c r="I24" s="14">
        <v>222</v>
      </c>
      <c r="J24" s="59"/>
      <c r="K24" s="60"/>
      <c r="L24" s="63"/>
      <c r="M24" s="64"/>
      <c r="N24" s="67"/>
      <c r="O24" s="90"/>
      <c r="P24" s="70"/>
      <c r="Q24" s="70"/>
      <c r="R24" s="67"/>
      <c r="S24" s="90"/>
      <c r="T24" s="70"/>
      <c r="U24" s="71"/>
      <c r="V24" s="67"/>
      <c r="W24" s="90"/>
      <c r="X24" s="70"/>
      <c r="Y24" s="71"/>
      <c r="Z24" s="67"/>
      <c r="AA24" s="90"/>
      <c r="AB24" s="70"/>
      <c r="AC24" s="71"/>
      <c r="AD24" s="67"/>
      <c r="AE24" s="90"/>
      <c r="AF24" s="70"/>
      <c r="AG24" s="71"/>
      <c r="AH24" s="67"/>
      <c r="AI24" s="90"/>
      <c r="AJ24" s="12"/>
      <c r="AK24" s="167"/>
      <c r="AL24" s="177"/>
    </row>
    <row r="25" spans="1:38" ht="15.75" thickTop="1" x14ac:dyDescent="0.25"/>
    <row r="60" spans="14:18" x14ac:dyDescent="0.25">
      <c r="N60" s="5">
        <v>1</v>
      </c>
      <c r="R60" s="5">
        <v>1</v>
      </c>
    </row>
  </sheetData>
  <sortState ref="A2:AK24">
    <sortCondition descending="1" ref="AK2:AK24"/>
  </sortState>
  <mergeCells count="14">
    <mergeCell ref="AH1:AI1"/>
    <mergeCell ref="V1:W1"/>
    <mergeCell ref="A1:I1"/>
    <mergeCell ref="P1:Q1"/>
    <mergeCell ref="T1:U1"/>
    <mergeCell ref="R1:S1"/>
    <mergeCell ref="J1:K1"/>
    <mergeCell ref="L1:M1"/>
    <mergeCell ref="N1:O1"/>
    <mergeCell ref="AF1:AG1"/>
    <mergeCell ref="AD1:AE1"/>
    <mergeCell ref="AB1:AC1"/>
    <mergeCell ref="X1:Y1"/>
    <mergeCell ref="Z1:AA1"/>
  </mergeCells>
  <pageMargins left="0.23622047244094491" right="0.23622047244094491" top="0.74803149606299213" bottom="0.74803149606299213" header="0.31496062992125984" footer="0.31496062992125984"/>
  <pageSetup paperSize="9" scale="69" firstPageNumber="0" orientation="landscape" r:id="rId1"/>
  <headerFooter>
    <oddHeader>&amp;C&amp;"Arial,Regular"&amp;10&amp;A</oddHeader>
    <oddFooter>&amp;C&amp;"Arial,Regular"&amp;10Page &amp;P</oddFooter>
  </headerFooter>
  <ignoredErrors>
    <ignoredError sqref="AK1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35"/>
  <sheetViews>
    <sheetView showGridLines="0" zoomScale="60" zoomScaleNormal="60" workbookViewId="0">
      <selection activeCell="AL11" sqref="AL11"/>
    </sheetView>
  </sheetViews>
  <sheetFormatPr defaultRowHeight="15" x14ac:dyDescent="0.25"/>
  <cols>
    <col min="2" max="2" width="27.7109375" customWidth="1"/>
    <col min="3" max="3" width="10.140625" customWidth="1"/>
    <col min="4" max="6" width="6.7109375" customWidth="1"/>
    <col min="7" max="32" width="9.140625" customWidth="1"/>
  </cols>
  <sheetData>
    <row r="1" spans="2:35" ht="15.75" thickBot="1" x14ac:dyDescent="0.3"/>
    <row r="2" spans="2:35" ht="36" customHeight="1" thickBot="1" x14ac:dyDescent="0.3">
      <c r="B2" s="19" t="s">
        <v>0</v>
      </c>
      <c r="C2" s="20"/>
      <c r="D2" s="20"/>
      <c r="E2" s="20"/>
      <c r="F2" s="20"/>
      <c r="G2" s="196" t="s">
        <v>139</v>
      </c>
      <c r="H2" s="197"/>
      <c r="I2" s="200" t="s">
        <v>141</v>
      </c>
      <c r="J2" s="201"/>
      <c r="K2" s="196" t="s">
        <v>113</v>
      </c>
      <c r="L2" s="197"/>
      <c r="M2" s="200" t="s">
        <v>240</v>
      </c>
      <c r="N2" s="201"/>
      <c r="O2" s="196" t="s">
        <v>251</v>
      </c>
      <c r="P2" s="197"/>
      <c r="Q2" s="198" t="s">
        <v>253</v>
      </c>
      <c r="R2" s="199"/>
      <c r="S2" s="196" t="s">
        <v>295</v>
      </c>
      <c r="T2" s="197"/>
      <c r="U2" s="198" t="s">
        <v>316</v>
      </c>
      <c r="V2" s="199"/>
      <c r="W2" s="196" t="s">
        <v>8</v>
      </c>
      <c r="X2" s="197"/>
      <c r="Y2" s="198" t="s">
        <v>389</v>
      </c>
      <c r="Z2" s="199"/>
      <c r="AA2" s="196" t="s">
        <v>444</v>
      </c>
      <c r="AB2" s="197"/>
      <c r="AC2" s="198" t="s">
        <v>545</v>
      </c>
      <c r="AD2" s="199"/>
      <c r="AE2" s="196" t="s">
        <v>568</v>
      </c>
      <c r="AF2" s="197"/>
      <c r="AG2" s="8"/>
    </row>
    <row r="3" spans="2:35" s="2" customFormat="1" ht="30.2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44" t="s">
        <v>6</v>
      </c>
      <c r="J3" s="45" t="s">
        <v>140</v>
      </c>
      <c r="K3" s="31" t="s">
        <v>6</v>
      </c>
      <c r="L3" s="37" t="s">
        <v>140</v>
      </c>
      <c r="M3" s="44" t="s">
        <v>6</v>
      </c>
      <c r="N3" s="45" t="s">
        <v>140</v>
      </c>
      <c r="O3" s="31" t="s">
        <v>6</v>
      </c>
      <c r="P3" s="37" t="s">
        <v>140</v>
      </c>
      <c r="Q3" s="38" t="s">
        <v>6</v>
      </c>
      <c r="R3" s="39" t="s">
        <v>140</v>
      </c>
      <c r="S3" s="31" t="s">
        <v>6</v>
      </c>
      <c r="T3" s="37" t="s">
        <v>140</v>
      </c>
      <c r="U3" s="38" t="s">
        <v>6</v>
      </c>
      <c r="V3" s="39" t="s">
        <v>140</v>
      </c>
      <c r="W3" s="31" t="s">
        <v>6</v>
      </c>
      <c r="X3" s="37" t="s">
        <v>140</v>
      </c>
      <c r="Y3" s="38" t="s">
        <v>6</v>
      </c>
      <c r="Z3" s="39" t="s">
        <v>140</v>
      </c>
      <c r="AA3" s="31" t="s">
        <v>6</v>
      </c>
      <c r="AB3" s="37" t="s">
        <v>140</v>
      </c>
      <c r="AC3" s="38" t="s">
        <v>6</v>
      </c>
      <c r="AD3" s="39" t="s">
        <v>140</v>
      </c>
      <c r="AE3" s="31" t="s">
        <v>6</v>
      </c>
      <c r="AF3" s="37" t="s">
        <v>140</v>
      </c>
      <c r="AG3" s="12" t="s">
        <v>143</v>
      </c>
      <c r="AH3" s="123" t="s">
        <v>547</v>
      </c>
      <c r="AI3" s="180" t="s">
        <v>597</v>
      </c>
    </row>
    <row r="4" spans="2:35" ht="30" customHeight="1" thickTop="1" thickBot="1" x14ac:dyDescent="0.3">
      <c r="B4" s="4" t="s">
        <v>20</v>
      </c>
      <c r="C4" s="4" t="s">
        <v>8</v>
      </c>
      <c r="D4" s="3" t="s">
        <v>9</v>
      </c>
      <c r="E4" s="3" t="s">
        <v>10</v>
      </c>
      <c r="F4" s="14">
        <v>8</v>
      </c>
      <c r="G4" s="138">
        <v>3</v>
      </c>
      <c r="H4" s="139">
        <v>12</v>
      </c>
      <c r="I4" s="46">
        <v>2</v>
      </c>
      <c r="J4" s="47">
        <v>13</v>
      </c>
      <c r="K4" s="50">
        <v>2</v>
      </c>
      <c r="L4" s="51">
        <v>13</v>
      </c>
      <c r="M4" s="46">
        <v>2</v>
      </c>
      <c r="N4" s="47">
        <v>13</v>
      </c>
      <c r="O4" s="50"/>
      <c r="P4" s="51"/>
      <c r="Q4" s="111">
        <v>2</v>
      </c>
      <c r="R4" s="112">
        <v>13</v>
      </c>
      <c r="S4" s="50"/>
      <c r="T4" s="51"/>
      <c r="U4" s="111"/>
      <c r="V4" s="112"/>
      <c r="W4" s="50"/>
      <c r="X4" s="51"/>
      <c r="Y4" s="143">
        <v>3</v>
      </c>
      <c r="Z4" s="144">
        <v>12</v>
      </c>
      <c r="AA4" s="50">
        <v>1</v>
      </c>
      <c r="AB4" s="51">
        <v>15</v>
      </c>
      <c r="AC4" s="143"/>
      <c r="AD4" s="144"/>
      <c r="AE4" s="50"/>
      <c r="AF4" s="51"/>
      <c r="AG4" s="12">
        <f>SUM(H4,J4,L4,N4,P4,R4,T4,V4,X4,Z4,AB4,AD4)</f>
        <v>91</v>
      </c>
      <c r="AH4" s="123">
        <f>SUM(H4,J4,L4,N4,R31,R4,AB4)</f>
        <v>79</v>
      </c>
      <c r="AI4" s="179">
        <v>7</v>
      </c>
    </row>
    <row r="5" spans="2:35" ht="30" customHeight="1" thickTop="1" thickBot="1" x14ac:dyDescent="0.3">
      <c r="B5" s="4" t="s">
        <v>13</v>
      </c>
      <c r="C5" s="4" t="s">
        <v>14</v>
      </c>
      <c r="D5" s="3" t="s">
        <v>42</v>
      </c>
      <c r="E5" s="3" t="s">
        <v>10</v>
      </c>
      <c r="F5" s="14">
        <v>3</v>
      </c>
      <c r="G5" s="65">
        <v>2</v>
      </c>
      <c r="H5" s="68">
        <v>13</v>
      </c>
      <c r="I5" s="46">
        <v>1</v>
      </c>
      <c r="J5" s="47">
        <v>15</v>
      </c>
      <c r="K5" s="50"/>
      <c r="L5" s="51"/>
      <c r="M5" s="46"/>
      <c r="N5" s="47"/>
      <c r="O5" s="50">
        <v>1</v>
      </c>
      <c r="P5" s="51">
        <v>15</v>
      </c>
      <c r="Q5" s="111"/>
      <c r="R5" s="112"/>
      <c r="S5" s="50"/>
      <c r="T5" s="51"/>
      <c r="U5" s="111">
        <v>1</v>
      </c>
      <c r="V5" s="112">
        <v>15</v>
      </c>
      <c r="W5" s="50"/>
      <c r="X5" s="51"/>
      <c r="Y5" s="111"/>
      <c r="Z5" s="112"/>
      <c r="AA5" s="50"/>
      <c r="AB5" s="51"/>
      <c r="AC5" s="111">
        <v>2</v>
      </c>
      <c r="AD5" s="112">
        <v>13</v>
      </c>
      <c r="AE5" s="50"/>
      <c r="AF5" s="51"/>
      <c r="AG5" s="12">
        <f>SUM(H5,J5,L5,N5,P5,R5,T5,V5,X5,Z5,AB5,AD5)</f>
        <v>71</v>
      </c>
      <c r="AH5" s="123">
        <f>SUM(H5,J5,P5,V5,AD5)</f>
        <v>71</v>
      </c>
      <c r="AI5" s="179">
        <v>5</v>
      </c>
    </row>
    <row r="6" spans="2:35" ht="30" customHeight="1" thickTop="1" thickBot="1" x14ac:dyDescent="0.3">
      <c r="B6" s="4" t="s">
        <v>15</v>
      </c>
      <c r="C6" s="4" t="s">
        <v>12</v>
      </c>
      <c r="D6" s="3" t="s">
        <v>9</v>
      </c>
      <c r="E6" s="3" t="s">
        <v>10</v>
      </c>
      <c r="F6" s="14">
        <v>4</v>
      </c>
      <c r="G6" s="138">
        <v>6</v>
      </c>
      <c r="H6" s="139">
        <v>9</v>
      </c>
      <c r="I6" s="46">
        <v>3</v>
      </c>
      <c r="J6" s="47">
        <v>12</v>
      </c>
      <c r="K6" s="50"/>
      <c r="L6" s="51"/>
      <c r="M6" s="46">
        <v>4</v>
      </c>
      <c r="N6" s="47">
        <v>11</v>
      </c>
      <c r="O6" s="50"/>
      <c r="P6" s="51"/>
      <c r="Q6" s="111">
        <v>3</v>
      </c>
      <c r="R6" s="112">
        <v>12</v>
      </c>
      <c r="S6" s="146">
        <v>6</v>
      </c>
      <c r="T6" s="147">
        <v>9</v>
      </c>
      <c r="U6" s="111">
        <v>5</v>
      </c>
      <c r="V6" s="112">
        <v>10</v>
      </c>
      <c r="W6" s="146">
        <v>6</v>
      </c>
      <c r="X6" s="147">
        <v>9</v>
      </c>
      <c r="Y6" s="111"/>
      <c r="Z6" s="112"/>
      <c r="AA6" s="50">
        <v>4</v>
      </c>
      <c r="AB6" s="51">
        <v>11</v>
      </c>
      <c r="AC6" s="111"/>
      <c r="AD6" s="112"/>
      <c r="AE6" s="50"/>
      <c r="AF6" s="51"/>
      <c r="AG6" s="12">
        <f t="shared" ref="AG6:AG31" si="0">SUM(H6,J6,L6,N6,P6,R6,T6,V6,X6,Z6,AB6,AD6)</f>
        <v>83</v>
      </c>
      <c r="AH6" s="123">
        <f>SUM(H6,J6,N6,R6,V6,AB6)</f>
        <v>65</v>
      </c>
      <c r="AI6" s="179">
        <v>8</v>
      </c>
    </row>
    <row r="7" spans="2:35" ht="30" customHeight="1" thickTop="1" thickBot="1" x14ac:dyDescent="0.3">
      <c r="B7" s="4" t="s">
        <v>21</v>
      </c>
      <c r="C7" s="4" t="s">
        <v>8</v>
      </c>
      <c r="D7" s="3" t="s">
        <v>9</v>
      </c>
      <c r="E7" s="3" t="s">
        <v>10</v>
      </c>
      <c r="F7" s="14">
        <v>9</v>
      </c>
      <c r="G7" s="65"/>
      <c r="H7" s="68"/>
      <c r="I7" s="46"/>
      <c r="J7" s="47"/>
      <c r="K7" s="50"/>
      <c r="L7" s="51"/>
      <c r="M7" s="46"/>
      <c r="N7" s="47"/>
      <c r="O7" s="50"/>
      <c r="P7" s="51"/>
      <c r="Q7" s="111"/>
      <c r="R7" s="112"/>
      <c r="S7" s="50">
        <v>2</v>
      </c>
      <c r="T7" s="51">
        <v>13</v>
      </c>
      <c r="U7" s="111">
        <v>3</v>
      </c>
      <c r="V7" s="112">
        <v>12</v>
      </c>
      <c r="W7" s="50">
        <v>4</v>
      </c>
      <c r="X7" s="51">
        <v>11</v>
      </c>
      <c r="Y7" s="111">
        <v>1</v>
      </c>
      <c r="Z7" s="112">
        <v>15</v>
      </c>
      <c r="AA7" s="50"/>
      <c r="AB7" s="51"/>
      <c r="AC7" s="111">
        <v>3</v>
      </c>
      <c r="AD7" s="112">
        <v>12</v>
      </c>
      <c r="AE7" s="50"/>
      <c r="AF7" s="51"/>
      <c r="AG7" s="12">
        <f>SUM(H7,J7,L7,N7,P7,R7,T7,V7,X7,Z7,AB7,AD7)</f>
        <v>63</v>
      </c>
      <c r="AH7" s="123">
        <f>SUM(T7,V7,X7,Z7,AD7)</f>
        <v>63</v>
      </c>
      <c r="AI7" s="179">
        <v>5</v>
      </c>
    </row>
    <row r="8" spans="2:35" ht="30" customHeight="1" thickTop="1" thickBot="1" x14ac:dyDescent="0.3">
      <c r="B8" s="4" t="s">
        <v>18</v>
      </c>
      <c r="C8" s="4" t="s">
        <v>8</v>
      </c>
      <c r="D8" s="3" t="s">
        <v>19</v>
      </c>
      <c r="E8" s="3" t="s">
        <v>10</v>
      </c>
      <c r="F8" s="14">
        <v>7</v>
      </c>
      <c r="G8" s="33">
        <v>4</v>
      </c>
      <c r="H8" s="34">
        <v>11</v>
      </c>
      <c r="I8" s="46"/>
      <c r="J8" s="47"/>
      <c r="K8" s="50"/>
      <c r="L8" s="51"/>
      <c r="M8" s="46">
        <v>3</v>
      </c>
      <c r="N8" s="47">
        <v>12</v>
      </c>
      <c r="O8" s="50"/>
      <c r="P8" s="51"/>
      <c r="Q8" s="111">
        <v>4</v>
      </c>
      <c r="R8" s="112">
        <v>11</v>
      </c>
      <c r="S8" s="50">
        <v>5</v>
      </c>
      <c r="T8" s="51">
        <v>10</v>
      </c>
      <c r="U8" s="150">
        <v>7</v>
      </c>
      <c r="V8" s="151">
        <v>8</v>
      </c>
      <c r="W8" s="50"/>
      <c r="X8" s="51"/>
      <c r="Y8" s="111">
        <v>6</v>
      </c>
      <c r="Z8" s="112">
        <v>9</v>
      </c>
      <c r="AA8" s="50"/>
      <c r="AB8" s="51"/>
      <c r="AC8" s="111"/>
      <c r="AD8" s="112"/>
      <c r="AE8" s="50"/>
      <c r="AF8" s="51"/>
      <c r="AG8" s="12">
        <f t="shared" si="0"/>
        <v>61</v>
      </c>
      <c r="AH8" s="123">
        <f>SUM(H8,N8,R8,T8,V8,Z8)</f>
        <v>61</v>
      </c>
      <c r="AI8" s="179">
        <v>6</v>
      </c>
    </row>
    <row r="9" spans="2:35" ht="30" customHeight="1" thickTop="1" thickBot="1" x14ac:dyDescent="0.3">
      <c r="B9" s="4" t="s">
        <v>17</v>
      </c>
      <c r="C9" s="4" t="s">
        <v>8</v>
      </c>
      <c r="D9" s="3" t="s">
        <v>9</v>
      </c>
      <c r="E9" s="3" t="s">
        <v>10</v>
      </c>
      <c r="F9" s="14">
        <v>6</v>
      </c>
      <c r="G9" s="33">
        <v>7</v>
      </c>
      <c r="H9" s="34">
        <v>8</v>
      </c>
      <c r="I9" s="46">
        <v>6</v>
      </c>
      <c r="J9" s="47">
        <v>9</v>
      </c>
      <c r="K9" s="50"/>
      <c r="L9" s="51"/>
      <c r="M9" s="46"/>
      <c r="N9" s="47"/>
      <c r="O9" s="50">
        <v>4</v>
      </c>
      <c r="P9" s="51">
        <v>11</v>
      </c>
      <c r="Q9" s="111">
        <v>6</v>
      </c>
      <c r="R9" s="112">
        <v>9</v>
      </c>
      <c r="S9" s="152">
        <v>11</v>
      </c>
      <c r="T9" s="153">
        <v>4</v>
      </c>
      <c r="U9" s="111"/>
      <c r="V9" s="112"/>
      <c r="W9" s="50"/>
      <c r="X9" s="51"/>
      <c r="Y9" s="111"/>
      <c r="Z9" s="112"/>
      <c r="AA9" s="50"/>
      <c r="AB9" s="51"/>
      <c r="AC9" s="111">
        <v>6</v>
      </c>
      <c r="AD9" s="112">
        <v>9</v>
      </c>
      <c r="AE9" s="50"/>
      <c r="AF9" s="51"/>
      <c r="AG9" s="12">
        <f t="shared" si="0"/>
        <v>50</v>
      </c>
      <c r="AH9" s="123">
        <f>SUM(H9,J9,P9,R9,T9,AD9)</f>
        <v>50</v>
      </c>
      <c r="AI9" s="179">
        <v>6</v>
      </c>
    </row>
    <row r="10" spans="2:35" ht="30" customHeight="1" thickTop="1" thickBot="1" x14ac:dyDescent="0.3">
      <c r="B10" s="6" t="s">
        <v>142</v>
      </c>
      <c r="C10" s="6" t="s">
        <v>353</v>
      </c>
      <c r="D10" s="3" t="s">
        <v>9</v>
      </c>
      <c r="E10" s="3" t="s">
        <v>10</v>
      </c>
      <c r="F10" s="14">
        <v>25</v>
      </c>
      <c r="G10" s="33"/>
      <c r="H10" s="34"/>
      <c r="I10" s="46">
        <v>5</v>
      </c>
      <c r="J10" s="47">
        <v>10</v>
      </c>
      <c r="K10" s="50"/>
      <c r="L10" s="51"/>
      <c r="M10" s="46"/>
      <c r="N10" s="47"/>
      <c r="O10" s="50"/>
      <c r="P10" s="51"/>
      <c r="Q10" s="111"/>
      <c r="R10" s="112"/>
      <c r="S10" s="50">
        <v>9</v>
      </c>
      <c r="T10" s="51">
        <v>6</v>
      </c>
      <c r="U10" s="111">
        <v>6</v>
      </c>
      <c r="V10" s="112">
        <v>9</v>
      </c>
      <c r="W10" s="50">
        <v>11</v>
      </c>
      <c r="X10" s="51">
        <v>4</v>
      </c>
      <c r="Y10" s="111">
        <v>7</v>
      </c>
      <c r="Z10" s="112">
        <v>8</v>
      </c>
      <c r="AA10" s="50"/>
      <c r="AB10" s="51"/>
      <c r="AC10" s="111"/>
      <c r="AD10" s="112"/>
      <c r="AE10" s="50"/>
      <c r="AF10" s="51"/>
      <c r="AG10" s="12">
        <f t="shared" si="0"/>
        <v>37</v>
      </c>
      <c r="AH10" s="123">
        <f>SUM(J10,T10,V10,X10,Z10,)</f>
        <v>37</v>
      </c>
      <c r="AI10" s="179">
        <v>5</v>
      </c>
    </row>
    <row r="11" spans="2:35" ht="30" customHeight="1" thickTop="1" thickBot="1" x14ac:dyDescent="0.3">
      <c r="B11" s="4" t="s">
        <v>32</v>
      </c>
      <c r="C11" s="4" t="s">
        <v>8</v>
      </c>
      <c r="D11" s="3" t="s">
        <v>19</v>
      </c>
      <c r="E11" s="3" t="s">
        <v>10</v>
      </c>
      <c r="F11" s="14">
        <v>19</v>
      </c>
      <c r="G11" s="33"/>
      <c r="H11" s="34"/>
      <c r="I11" s="46"/>
      <c r="J11" s="47"/>
      <c r="K11" s="50"/>
      <c r="L11" s="51"/>
      <c r="M11" s="46"/>
      <c r="N11" s="47"/>
      <c r="O11" s="50"/>
      <c r="P11" s="51"/>
      <c r="Q11" s="111"/>
      <c r="R11" s="112"/>
      <c r="S11" s="50">
        <v>4</v>
      </c>
      <c r="T11" s="51">
        <v>11</v>
      </c>
      <c r="U11" s="111">
        <v>8</v>
      </c>
      <c r="V11" s="112">
        <v>7</v>
      </c>
      <c r="W11" s="50">
        <v>9</v>
      </c>
      <c r="X11" s="51">
        <v>6</v>
      </c>
      <c r="Y11" s="111">
        <v>2</v>
      </c>
      <c r="Z11" s="112">
        <v>13</v>
      </c>
      <c r="AA11" s="50"/>
      <c r="AB11" s="51"/>
      <c r="AC11" s="111"/>
      <c r="AD11" s="112"/>
      <c r="AE11" s="50"/>
      <c r="AF11" s="51"/>
      <c r="AG11" s="12">
        <f t="shared" si="0"/>
        <v>37</v>
      </c>
      <c r="AH11" s="123">
        <f>SUM(T11,V11,X11,Z11,)</f>
        <v>37</v>
      </c>
      <c r="AI11" s="179">
        <v>4</v>
      </c>
    </row>
    <row r="12" spans="2:35" ht="30" customHeight="1" thickTop="1" thickBot="1" x14ac:dyDescent="0.3">
      <c r="B12" s="4" t="s">
        <v>255</v>
      </c>
      <c r="C12" s="4" t="s">
        <v>8</v>
      </c>
      <c r="D12" s="3" t="s">
        <v>19</v>
      </c>
      <c r="E12" s="3" t="s">
        <v>10</v>
      </c>
      <c r="F12" s="14">
        <v>26</v>
      </c>
      <c r="G12" s="33"/>
      <c r="H12" s="34"/>
      <c r="I12" s="46"/>
      <c r="J12" s="47"/>
      <c r="K12" s="50"/>
      <c r="L12" s="51"/>
      <c r="M12" s="46"/>
      <c r="N12" s="47"/>
      <c r="O12" s="50">
        <v>2</v>
      </c>
      <c r="P12" s="51">
        <v>13</v>
      </c>
      <c r="Q12" s="111"/>
      <c r="R12" s="112"/>
      <c r="S12" s="50">
        <v>3</v>
      </c>
      <c r="T12" s="51">
        <v>12</v>
      </c>
      <c r="U12" s="111"/>
      <c r="V12" s="112"/>
      <c r="W12" s="50"/>
      <c r="X12" s="51"/>
      <c r="Y12" s="111"/>
      <c r="Z12" s="112"/>
      <c r="AA12" s="50">
        <v>5</v>
      </c>
      <c r="AB12" s="51">
        <v>10</v>
      </c>
      <c r="AC12" s="111"/>
      <c r="AD12" s="112"/>
      <c r="AE12" s="50"/>
      <c r="AF12" s="51"/>
      <c r="AG12" s="12">
        <f t="shared" si="0"/>
        <v>35</v>
      </c>
      <c r="AH12" s="123">
        <f>SUM(P12,T12,AB12,)</f>
        <v>35</v>
      </c>
      <c r="AI12" s="179">
        <v>3</v>
      </c>
    </row>
    <row r="13" spans="2:35" ht="30" customHeight="1" thickTop="1" thickBot="1" x14ac:dyDescent="0.3">
      <c r="B13" s="4" t="s">
        <v>354</v>
      </c>
      <c r="C13" s="4" t="s">
        <v>85</v>
      </c>
      <c r="D13" s="3" t="s">
        <v>9</v>
      </c>
      <c r="E13" s="3" t="s">
        <v>10</v>
      </c>
      <c r="F13" s="14">
        <v>30</v>
      </c>
      <c r="G13" s="65"/>
      <c r="H13" s="68"/>
      <c r="I13" s="46"/>
      <c r="J13" s="47"/>
      <c r="K13" s="50"/>
      <c r="L13" s="51"/>
      <c r="M13" s="46"/>
      <c r="N13" s="47"/>
      <c r="O13" s="50"/>
      <c r="P13" s="51"/>
      <c r="Q13" s="111"/>
      <c r="R13" s="112"/>
      <c r="S13" s="50"/>
      <c r="T13" s="51"/>
      <c r="U13" s="111"/>
      <c r="V13" s="112"/>
      <c r="W13" s="50">
        <v>8</v>
      </c>
      <c r="X13" s="51">
        <v>7</v>
      </c>
      <c r="Y13" s="111">
        <v>4</v>
      </c>
      <c r="Z13" s="112">
        <v>11</v>
      </c>
      <c r="AA13" s="50">
        <v>2</v>
      </c>
      <c r="AB13" s="51">
        <v>13</v>
      </c>
      <c r="AC13" s="111"/>
      <c r="AD13" s="112"/>
      <c r="AE13" s="50"/>
      <c r="AF13" s="51"/>
      <c r="AG13" s="12">
        <f t="shared" si="0"/>
        <v>31</v>
      </c>
      <c r="AH13" s="123">
        <f>SUM(X13,Z13,AB13,)</f>
        <v>31</v>
      </c>
      <c r="AI13" s="179">
        <v>3</v>
      </c>
    </row>
    <row r="14" spans="2:35" ht="30" customHeight="1" thickTop="1" thickBot="1" x14ac:dyDescent="0.3">
      <c r="B14" s="4" t="s">
        <v>29</v>
      </c>
      <c r="C14" s="4" t="s">
        <v>8</v>
      </c>
      <c r="D14" s="3" t="s">
        <v>9</v>
      </c>
      <c r="E14" s="3" t="s">
        <v>10</v>
      </c>
      <c r="F14" s="14">
        <v>17</v>
      </c>
      <c r="G14" s="33"/>
      <c r="H14" s="34"/>
      <c r="I14" s="46"/>
      <c r="J14" s="47"/>
      <c r="K14" s="50"/>
      <c r="L14" s="51"/>
      <c r="M14" s="46">
        <v>1</v>
      </c>
      <c r="N14" s="47">
        <v>15</v>
      </c>
      <c r="O14" s="50"/>
      <c r="P14" s="51"/>
      <c r="Q14" s="111"/>
      <c r="R14" s="112"/>
      <c r="S14" s="50">
        <v>1</v>
      </c>
      <c r="T14" s="51">
        <v>15</v>
      </c>
      <c r="U14" s="111"/>
      <c r="V14" s="112"/>
      <c r="W14" s="50"/>
      <c r="X14" s="51"/>
      <c r="Y14" s="111"/>
      <c r="Z14" s="112"/>
      <c r="AA14" s="50"/>
      <c r="AB14" s="51"/>
      <c r="AC14" s="111"/>
      <c r="AD14" s="112"/>
      <c r="AE14" s="50"/>
      <c r="AF14" s="51"/>
      <c r="AG14" s="12">
        <f t="shared" si="0"/>
        <v>30</v>
      </c>
      <c r="AH14" s="123">
        <f>SUM(N14,T14)</f>
        <v>30</v>
      </c>
      <c r="AI14" s="179">
        <v>2</v>
      </c>
    </row>
    <row r="15" spans="2:35" ht="30" customHeight="1" thickTop="1" thickBot="1" x14ac:dyDescent="0.3">
      <c r="B15" s="4" t="s">
        <v>27</v>
      </c>
      <c r="C15" s="4" t="s">
        <v>8</v>
      </c>
      <c r="D15" s="3" t="s">
        <v>9</v>
      </c>
      <c r="E15" s="3" t="s">
        <v>10</v>
      </c>
      <c r="F15" s="14">
        <v>14</v>
      </c>
      <c r="G15" s="33"/>
      <c r="H15" s="34"/>
      <c r="I15" s="46"/>
      <c r="J15" s="47"/>
      <c r="K15" s="50">
        <v>1</v>
      </c>
      <c r="L15" s="51">
        <v>15</v>
      </c>
      <c r="M15" s="46"/>
      <c r="N15" s="47"/>
      <c r="O15" s="50"/>
      <c r="P15" s="51"/>
      <c r="Q15" s="111"/>
      <c r="R15" s="112"/>
      <c r="S15" s="50"/>
      <c r="T15" s="51"/>
      <c r="U15" s="111"/>
      <c r="V15" s="112"/>
      <c r="W15" s="50">
        <v>1</v>
      </c>
      <c r="X15" s="51">
        <v>15</v>
      </c>
      <c r="Y15" s="111"/>
      <c r="Z15" s="112"/>
      <c r="AA15" s="50"/>
      <c r="AB15" s="51"/>
      <c r="AC15" s="111"/>
      <c r="AD15" s="112"/>
      <c r="AE15" s="50"/>
      <c r="AF15" s="51"/>
      <c r="AG15" s="12">
        <f t="shared" si="0"/>
        <v>30</v>
      </c>
      <c r="AH15" s="123">
        <f>SUM(L15,X15)</f>
        <v>30</v>
      </c>
      <c r="AI15" s="179">
        <v>2</v>
      </c>
    </row>
    <row r="16" spans="2:35" ht="30" customHeight="1" thickTop="1" thickBot="1" x14ac:dyDescent="0.3">
      <c r="B16" s="4" t="s">
        <v>16</v>
      </c>
      <c r="C16" s="4" t="s">
        <v>8</v>
      </c>
      <c r="D16" s="3" t="s">
        <v>9</v>
      </c>
      <c r="E16" s="3" t="s">
        <v>10</v>
      </c>
      <c r="F16" s="14">
        <v>5</v>
      </c>
      <c r="G16" s="33">
        <v>1</v>
      </c>
      <c r="H16" s="34">
        <v>15</v>
      </c>
      <c r="I16" s="46"/>
      <c r="J16" s="47"/>
      <c r="K16" s="50"/>
      <c r="L16" s="51"/>
      <c r="M16" s="46"/>
      <c r="N16" s="47"/>
      <c r="O16" s="50"/>
      <c r="P16" s="51"/>
      <c r="Q16" s="111"/>
      <c r="R16" s="112"/>
      <c r="S16" s="50"/>
      <c r="T16" s="51"/>
      <c r="U16" s="111"/>
      <c r="V16" s="112"/>
      <c r="W16" s="50"/>
      <c r="X16" s="51"/>
      <c r="Y16" s="111"/>
      <c r="Z16" s="112"/>
      <c r="AA16" s="50"/>
      <c r="AB16" s="51"/>
      <c r="AC16" s="111">
        <v>1</v>
      </c>
      <c r="AD16" s="112">
        <v>15</v>
      </c>
      <c r="AE16" s="50"/>
      <c r="AF16" s="51"/>
      <c r="AG16" s="12">
        <f t="shared" si="0"/>
        <v>30</v>
      </c>
      <c r="AH16" s="123">
        <f>SUM(H16,AD16,)</f>
        <v>30</v>
      </c>
      <c r="AI16" s="179">
        <v>2</v>
      </c>
    </row>
    <row r="17" spans="2:35" ht="30" customHeight="1" thickTop="1" thickBot="1" x14ac:dyDescent="0.3">
      <c r="B17" s="6" t="s">
        <v>193</v>
      </c>
      <c r="C17" s="6" t="s">
        <v>14</v>
      </c>
      <c r="D17" s="3" t="s">
        <v>9</v>
      </c>
      <c r="E17" s="3" t="s">
        <v>10</v>
      </c>
      <c r="F17" s="14">
        <v>23</v>
      </c>
      <c r="G17" s="33"/>
      <c r="H17" s="34"/>
      <c r="I17" s="46"/>
      <c r="J17" s="47"/>
      <c r="K17" s="50">
        <v>3</v>
      </c>
      <c r="L17" s="51">
        <v>12</v>
      </c>
      <c r="M17" s="46"/>
      <c r="N17" s="47"/>
      <c r="O17" s="50"/>
      <c r="P17" s="51"/>
      <c r="Q17" s="111">
        <v>5</v>
      </c>
      <c r="R17" s="112">
        <v>10</v>
      </c>
      <c r="S17" s="50">
        <v>8</v>
      </c>
      <c r="T17" s="51">
        <v>7</v>
      </c>
      <c r="U17" s="111"/>
      <c r="V17" s="112"/>
      <c r="W17" s="50"/>
      <c r="X17" s="51"/>
      <c r="Y17" s="111"/>
      <c r="Z17" s="112"/>
      <c r="AA17" s="50"/>
      <c r="AB17" s="51"/>
      <c r="AC17" s="111"/>
      <c r="AD17" s="112"/>
      <c r="AE17" s="50"/>
      <c r="AF17" s="51"/>
      <c r="AG17" s="12">
        <f t="shared" si="0"/>
        <v>29</v>
      </c>
      <c r="AH17" s="123">
        <f>SUM(L17,R17,T17,)</f>
        <v>29</v>
      </c>
      <c r="AI17" s="179">
        <v>3</v>
      </c>
    </row>
    <row r="18" spans="2:35" ht="30" customHeight="1" thickTop="1" thickBot="1" x14ac:dyDescent="0.3">
      <c r="B18" s="4" t="s">
        <v>28</v>
      </c>
      <c r="C18" s="4" t="s">
        <v>8</v>
      </c>
      <c r="D18" s="3" t="s">
        <v>9</v>
      </c>
      <c r="E18" s="3" t="s">
        <v>10</v>
      </c>
      <c r="F18" s="14">
        <v>15</v>
      </c>
      <c r="G18" s="33"/>
      <c r="H18" s="34"/>
      <c r="I18" s="46"/>
      <c r="J18" s="47"/>
      <c r="K18" s="50"/>
      <c r="L18" s="51"/>
      <c r="M18" s="46"/>
      <c r="N18" s="47"/>
      <c r="O18" s="50"/>
      <c r="P18" s="51"/>
      <c r="Q18" s="111"/>
      <c r="R18" s="112"/>
      <c r="S18" s="50"/>
      <c r="T18" s="51"/>
      <c r="U18" s="111">
        <v>2</v>
      </c>
      <c r="V18" s="112">
        <v>13</v>
      </c>
      <c r="W18" s="50">
        <v>2</v>
      </c>
      <c r="X18" s="51">
        <v>13</v>
      </c>
      <c r="Y18" s="111"/>
      <c r="Z18" s="112"/>
      <c r="AA18" s="50"/>
      <c r="AB18" s="51"/>
      <c r="AC18" s="111"/>
      <c r="AD18" s="112"/>
      <c r="AE18" s="50"/>
      <c r="AF18" s="51"/>
      <c r="AG18" s="12">
        <f t="shared" si="0"/>
        <v>26</v>
      </c>
      <c r="AH18" s="123">
        <f>SUM(V18,X18,)</f>
        <v>26</v>
      </c>
      <c r="AI18" s="179">
        <v>2</v>
      </c>
    </row>
    <row r="19" spans="2:35" ht="30" customHeight="1" thickTop="1" thickBot="1" x14ac:dyDescent="0.3">
      <c r="B19" s="4" t="s">
        <v>101</v>
      </c>
      <c r="C19" s="4" t="s">
        <v>14</v>
      </c>
      <c r="D19" s="3" t="s">
        <v>9</v>
      </c>
      <c r="E19" s="3" t="s">
        <v>10</v>
      </c>
      <c r="F19" s="14">
        <v>32</v>
      </c>
      <c r="G19" s="65"/>
      <c r="H19" s="68"/>
      <c r="I19" s="46"/>
      <c r="J19" s="47"/>
      <c r="K19" s="50"/>
      <c r="L19" s="51"/>
      <c r="M19" s="46"/>
      <c r="N19" s="47"/>
      <c r="O19" s="50"/>
      <c r="P19" s="51"/>
      <c r="Q19" s="111"/>
      <c r="R19" s="112"/>
      <c r="S19" s="50"/>
      <c r="T19" s="51"/>
      <c r="U19" s="111"/>
      <c r="V19" s="112"/>
      <c r="W19" s="50">
        <v>10</v>
      </c>
      <c r="X19" s="51">
        <v>5</v>
      </c>
      <c r="Y19" s="111">
        <v>5</v>
      </c>
      <c r="Z19" s="112">
        <v>10</v>
      </c>
      <c r="AA19" s="50">
        <v>6</v>
      </c>
      <c r="AB19" s="51">
        <v>9</v>
      </c>
      <c r="AC19" s="111"/>
      <c r="AD19" s="112"/>
      <c r="AE19" s="50"/>
      <c r="AF19" s="51"/>
      <c r="AG19" s="12">
        <f t="shared" si="0"/>
        <v>24</v>
      </c>
      <c r="AH19" s="123">
        <f>SUM(X19,Z19,AB19,)</f>
        <v>24</v>
      </c>
      <c r="AI19" s="179">
        <v>3</v>
      </c>
    </row>
    <row r="20" spans="2:35" ht="30" customHeight="1" thickTop="1" thickBot="1" x14ac:dyDescent="0.3">
      <c r="B20" s="4" t="s">
        <v>34</v>
      </c>
      <c r="C20" s="4" t="s">
        <v>8</v>
      </c>
      <c r="D20" s="3" t="s">
        <v>9</v>
      </c>
      <c r="E20" s="3" t="s">
        <v>10</v>
      </c>
      <c r="F20" s="14">
        <v>21</v>
      </c>
      <c r="G20" s="33"/>
      <c r="H20" s="34"/>
      <c r="I20" s="46"/>
      <c r="J20" s="47"/>
      <c r="K20" s="50"/>
      <c r="L20" s="51"/>
      <c r="M20" s="46"/>
      <c r="N20" s="47"/>
      <c r="O20" s="50"/>
      <c r="P20" s="51"/>
      <c r="Q20" s="111"/>
      <c r="R20" s="112"/>
      <c r="S20" s="50"/>
      <c r="T20" s="51"/>
      <c r="U20" s="111"/>
      <c r="V20" s="112"/>
      <c r="W20" s="50">
        <v>3</v>
      </c>
      <c r="X20" s="51">
        <v>12</v>
      </c>
      <c r="Y20" s="111"/>
      <c r="Z20" s="112"/>
      <c r="AA20" s="50">
        <v>3</v>
      </c>
      <c r="AB20" s="51">
        <v>12</v>
      </c>
      <c r="AC20" s="111"/>
      <c r="AD20" s="112"/>
      <c r="AE20" s="50"/>
      <c r="AF20" s="51"/>
      <c r="AG20" s="12">
        <f t="shared" si="0"/>
        <v>24</v>
      </c>
      <c r="AH20" s="123">
        <f>SUM(X20,AB20,)</f>
        <v>24</v>
      </c>
      <c r="AI20" s="179">
        <v>2</v>
      </c>
    </row>
    <row r="21" spans="2:35" ht="30" customHeight="1" thickTop="1" thickBot="1" x14ac:dyDescent="0.3">
      <c r="B21" s="4" t="s">
        <v>30</v>
      </c>
      <c r="C21" s="4" t="s">
        <v>31</v>
      </c>
      <c r="D21" s="3" t="s">
        <v>19</v>
      </c>
      <c r="E21" s="3" t="s">
        <v>10</v>
      </c>
      <c r="F21" s="14">
        <v>18</v>
      </c>
      <c r="G21" s="65"/>
      <c r="H21" s="68"/>
      <c r="I21" s="46"/>
      <c r="J21" s="47"/>
      <c r="K21" s="50"/>
      <c r="L21" s="51"/>
      <c r="M21" s="46"/>
      <c r="N21" s="47"/>
      <c r="O21" s="50"/>
      <c r="P21" s="51"/>
      <c r="Q21" s="111">
        <v>1</v>
      </c>
      <c r="R21" s="112">
        <v>15</v>
      </c>
      <c r="S21" s="50"/>
      <c r="T21" s="51"/>
      <c r="U21" s="111"/>
      <c r="V21" s="112"/>
      <c r="W21" s="50">
        <v>7</v>
      </c>
      <c r="X21" s="51">
        <v>8</v>
      </c>
      <c r="Y21" s="111"/>
      <c r="Z21" s="112"/>
      <c r="AA21" s="50"/>
      <c r="AB21" s="51"/>
      <c r="AC21" s="111"/>
      <c r="AD21" s="112"/>
      <c r="AE21" s="50"/>
      <c r="AF21" s="51"/>
      <c r="AG21" s="12">
        <f t="shared" si="0"/>
        <v>23</v>
      </c>
      <c r="AH21" s="123">
        <f>SUM(R21,X21,)</f>
        <v>23</v>
      </c>
      <c r="AI21" s="179">
        <v>2</v>
      </c>
    </row>
    <row r="22" spans="2:35" ht="30" customHeight="1" thickTop="1" thickBot="1" x14ac:dyDescent="0.3">
      <c r="B22" s="6" t="s">
        <v>94</v>
      </c>
      <c r="C22" s="6" t="s">
        <v>8</v>
      </c>
      <c r="D22" s="3" t="s">
        <v>9</v>
      </c>
      <c r="E22" s="3" t="s">
        <v>10</v>
      </c>
      <c r="F22" s="14">
        <v>24</v>
      </c>
      <c r="G22" s="65">
        <v>5</v>
      </c>
      <c r="H22" s="68">
        <v>10</v>
      </c>
      <c r="I22" s="46">
        <v>4</v>
      </c>
      <c r="J22" s="47">
        <v>11</v>
      </c>
      <c r="K22" s="50"/>
      <c r="L22" s="51"/>
      <c r="M22" s="46"/>
      <c r="N22" s="47"/>
      <c r="O22" s="50"/>
      <c r="P22" s="51"/>
      <c r="Q22" s="111"/>
      <c r="R22" s="112"/>
      <c r="S22" s="50"/>
      <c r="T22" s="51"/>
      <c r="U22" s="111"/>
      <c r="V22" s="112"/>
      <c r="W22" s="50"/>
      <c r="X22" s="51"/>
      <c r="Y22" s="111"/>
      <c r="Z22" s="112"/>
      <c r="AA22" s="50"/>
      <c r="AB22" s="51"/>
      <c r="AC22" s="111"/>
      <c r="AD22" s="112"/>
      <c r="AE22" s="50"/>
      <c r="AF22" s="51"/>
      <c r="AG22" s="12">
        <f t="shared" si="0"/>
        <v>21</v>
      </c>
      <c r="AH22" s="123">
        <f>SUM(H22,J22)</f>
        <v>21</v>
      </c>
      <c r="AI22" s="179">
        <v>2</v>
      </c>
    </row>
    <row r="23" spans="2:35" ht="30" customHeight="1" thickTop="1" thickBot="1" x14ac:dyDescent="0.3">
      <c r="B23" s="6" t="s">
        <v>296</v>
      </c>
      <c r="C23" s="6" t="s">
        <v>297</v>
      </c>
      <c r="D23" s="3" t="s">
        <v>9</v>
      </c>
      <c r="E23" s="3" t="s">
        <v>10</v>
      </c>
      <c r="F23" s="14">
        <v>27</v>
      </c>
      <c r="G23" s="33"/>
      <c r="H23" s="34"/>
      <c r="I23" s="46"/>
      <c r="J23" s="47"/>
      <c r="K23" s="50"/>
      <c r="L23" s="51"/>
      <c r="M23" s="46"/>
      <c r="N23" s="47"/>
      <c r="O23" s="50"/>
      <c r="P23" s="51"/>
      <c r="Q23" s="111"/>
      <c r="R23" s="112"/>
      <c r="S23" s="50">
        <v>7</v>
      </c>
      <c r="T23" s="51">
        <v>8</v>
      </c>
      <c r="U23" s="111"/>
      <c r="V23" s="112"/>
      <c r="W23" s="50"/>
      <c r="X23" s="51"/>
      <c r="Y23" s="111"/>
      <c r="Z23" s="112"/>
      <c r="AA23" s="50"/>
      <c r="AB23" s="51"/>
      <c r="AC23" s="111">
        <v>4</v>
      </c>
      <c r="AD23" s="112">
        <v>11</v>
      </c>
      <c r="AE23" s="50"/>
      <c r="AF23" s="51"/>
      <c r="AG23" s="12">
        <f t="shared" si="0"/>
        <v>19</v>
      </c>
      <c r="AH23" s="123">
        <f>SUM(T23,AD23,)</f>
        <v>19</v>
      </c>
      <c r="AI23" s="179">
        <v>2</v>
      </c>
    </row>
    <row r="24" spans="2:35" ht="30" customHeight="1" thickTop="1" thickBot="1" x14ac:dyDescent="0.3">
      <c r="B24" s="4" t="s">
        <v>25</v>
      </c>
      <c r="C24" s="4" t="s">
        <v>26</v>
      </c>
      <c r="D24" s="3" t="s">
        <v>19</v>
      </c>
      <c r="E24" s="3" t="s">
        <v>10</v>
      </c>
      <c r="F24" s="14">
        <v>13</v>
      </c>
      <c r="G24" s="65"/>
      <c r="H24" s="68"/>
      <c r="I24" s="46"/>
      <c r="J24" s="47"/>
      <c r="K24" s="50"/>
      <c r="L24" s="51"/>
      <c r="M24" s="46"/>
      <c r="N24" s="47"/>
      <c r="O24" s="50">
        <v>5</v>
      </c>
      <c r="P24" s="51">
        <v>10</v>
      </c>
      <c r="Q24" s="111"/>
      <c r="R24" s="112"/>
      <c r="S24" s="50"/>
      <c r="T24" s="51"/>
      <c r="U24" s="111"/>
      <c r="V24" s="112"/>
      <c r="W24" s="50"/>
      <c r="X24" s="51"/>
      <c r="Y24" s="111"/>
      <c r="Z24" s="112"/>
      <c r="AA24" s="50">
        <v>8</v>
      </c>
      <c r="AB24" s="51">
        <v>7</v>
      </c>
      <c r="AC24" s="111"/>
      <c r="AD24" s="112"/>
      <c r="AE24" s="50"/>
      <c r="AF24" s="51"/>
      <c r="AG24" s="12">
        <f t="shared" si="0"/>
        <v>17</v>
      </c>
      <c r="AH24" s="123">
        <f>SUM(P24,AB24,)</f>
        <v>17</v>
      </c>
      <c r="AI24" s="179">
        <v>2</v>
      </c>
    </row>
    <row r="25" spans="2:35" ht="30" customHeight="1" thickTop="1" thickBot="1" x14ac:dyDescent="0.3">
      <c r="B25" s="4" t="s">
        <v>24</v>
      </c>
      <c r="C25" s="4" t="s">
        <v>8</v>
      </c>
      <c r="D25" s="3" t="s">
        <v>9</v>
      </c>
      <c r="E25" s="3" t="s">
        <v>10</v>
      </c>
      <c r="F25" s="14">
        <v>12</v>
      </c>
      <c r="G25" s="33"/>
      <c r="H25" s="34"/>
      <c r="I25" s="46"/>
      <c r="J25" s="47"/>
      <c r="K25" s="50"/>
      <c r="L25" s="51"/>
      <c r="M25" s="46"/>
      <c r="N25" s="47"/>
      <c r="O25" s="50"/>
      <c r="P25" s="51"/>
      <c r="Q25" s="111"/>
      <c r="R25" s="112"/>
      <c r="S25" s="50">
        <v>10</v>
      </c>
      <c r="T25" s="51">
        <v>5</v>
      </c>
      <c r="U25" s="111">
        <v>4</v>
      </c>
      <c r="V25" s="112">
        <v>11</v>
      </c>
      <c r="W25" s="50"/>
      <c r="X25" s="51"/>
      <c r="Y25" s="111"/>
      <c r="Z25" s="112"/>
      <c r="AA25" s="50"/>
      <c r="AB25" s="51"/>
      <c r="AC25" s="111"/>
      <c r="AD25" s="112"/>
      <c r="AE25" s="50"/>
      <c r="AF25" s="51"/>
      <c r="AG25" s="12">
        <f t="shared" si="0"/>
        <v>16</v>
      </c>
      <c r="AH25" s="123">
        <f>SUM(T25,V25)</f>
        <v>16</v>
      </c>
      <c r="AI25" s="179">
        <v>2</v>
      </c>
    </row>
    <row r="26" spans="2:35" ht="30" customHeight="1" thickTop="1" thickBot="1" x14ac:dyDescent="0.3">
      <c r="B26" s="4" t="s">
        <v>23</v>
      </c>
      <c r="C26" s="4" t="s">
        <v>8</v>
      </c>
      <c r="D26" s="3" t="s">
        <v>9</v>
      </c>
      <c r="E26" s="3" t="s">
        <v>10</v>
      </c>
      <c r="F26" s="14">
        <v>11</v>
      </c>
      <c r="G26" s="33"/>
      <c r="H26" s="34"/>
      <c r="I26" s="46"/>
      <c r="J26" s="47"/>
      <c r="K26" s="50"/>
      <c r="L26" s="51"/>
      <c r="M26" s="46"/>
      <c r="N26" s="47"/>
      <c r="O26" s="50">
        <v>3</v>
      </c>
      <c r="P26" s="51">
        <v>12</v>
      </c>
      <c r="Q26" s="111"/>
      <c r="R26" s="112"/>
      <c r="S26" s="50"/>
      <c r="T26" s="51"/>
      <c r="U26" s="111"/>
      <c r="V26" s="112"/>
      <c r="W26" s="50"/>
      <c r="X26" s="51"/>
      <c r="Y26" s="111"/>
      <c r="Z26" s="112"/>
      <c r="AA26" s="50"/>
      <c r="AB26" s="51"/>
      <c r="AC26" s="111"/>
      <c r="AD26" s="112"/>
      <c r="AE26" s="50"/>
      <c r="AF26" s="51"/>
      <c r="AG26" s="12">
        <f t="shared" si="0"/>
        <v>12</v>
      </c>
      <c r="AH26" s="123">
        <f>SUM(P26)</f>
        <v>12</v>
      </c>
      <c r="AI26" s="179">
        <v>1</v>
      </c>
    </row>
    <row r="27" spans="2:35" ht="30" customHeight="1" thickTop="1" thickBot="1" x14ac:dyDescent="0.3">
      <c r="B27" s="4" t="s">
        <v>395</v>
      </c>
      <c r="C27" s="4" t="s">
        <v>8</v>
      </c>
      <c r="D27" s="3" t="s">
        <v>9</v>
      </c>
      <c r="E27" s="3" t="s">
        <v>10</v>
      </c>
      <c r="F27" s="14">
        <v>16</v>
      </c>
      <c r="G27" s="33"/>
      <c r="H27" s="34"/>
      <c r="I27" s="46"/>
      <c r="J27" s="47"/>
      <c r="K27" s="50"/>
      <c r="L27" s="51"/>
      <c r="M27" s="46"/>
      <c r="N27" s="47"/>
      <c r="O27" s="50"/>
      <c r="P27" s="51"/>
      <c r="Q27" s="111"/>
      <c r="R27" s="112"/>
      <c r="S27" s="50"/>
      <c r="T27" s="51"/>
      <c r="U27" s="111"/>
      <c r="V27" s="112"/>
      <c r="W27" s="50">
        <v>5</v>
      </c>
      <c r="X27" s="51">
        <v>10</v>
      </c>
      <c r="Y27" s="111"/>
      <c r="Z27" s="112"/>
      <c r="AA27" s="50"/>
      <c r="AB27" s="51"/>
      <c r="AC27" s="111"/>
      <c r="AD27" s="112"/>
      <c r="AE27" s="50"/>
      <c r="AF27" s="51"/>
      <c r="AG27" s="12">
        <f t="shared" si="0"/>
        <v>10</v>
      </c>
      <c r="AH27" s="123">
        <f>SUM(X27)</f>
        <v>10</v>
      </c>
      <c r="AI27" s="179">
        <v>1</v>
      </c>
    </row>
    <row r="28" spans="2:35" ht="30" customHeight="1" thickTop="1" thickBot="1" x14ac:dyDescent="0.3">
      <c r="B28" s="4" t="s">
        <v>11</v>
      </c>
      <c r="C28" s="4" t="s">
        <v>12</v>
      </c>
      <c r="D28" s="3" t="s">
        <v>9</v>
      </c>
      <c r="E28" s="3" t="s">
        <v>10</v>
      </c>
      <c r="F28" s="14">
        <v>2</v>
      </c>
      <c r="G28" s="65"/>
      <c r="H28" s="68"/>
      <c r="I28" s="46"/>
      <c r="J28" s="47"/>
      <c r="K28" s="50"/>
      <c r="L28" s="51"/>
      <c r="M28" s="46"/>
      <c r="N28" s="47"/>
      <c r="O28" s="50"/>
      <c r="P28" s="51"/>
      <c r="Q28" s="111"/>
      <c r="R28" s="112"/>
      <c r="S28" s="50"/>
      <c r="T28" s="51"/>
      <c r="U28" s="111"/>
      <c r="V28" s="112"/>
      <c r="W28" s="50"/>
      <c r="X28" s="51"/>
      <c r="Y28" s="111"/>
      <c r="Z28" s="112"/>
      <c r="AA28" s="50"/>
      <c r="AB28" s="51"/>
      <c r="AC28" s="111">
        <v>5</v>
      </c>
      <c r="AD28" s="112">
        <v>10</v>
      </c>
      <c r="AE28" s="50"/>
      <c r="AF28" s="51"/>
      <c r="AG28" s="12">
        <f t="shared" si="0"/>
        <v>10</v>
      </c>
      <c r="AH28" s="123">
        <f>SUM(AD28,)</f>
        <v>10</v>
      </c>
      <c r="AI28" s="179">
        <v>1</v>
      </c>
    </row>
    <row r="29" spans="2:35" ht="30" customHeight="1" thickTop="1" thickBot="1" x14ac:dyDescent="0.3">
      <c r="B29" s="4" t="s">
        <v>445</v>
      </c>
      <c r="C29" s="4" t="s">
        <v>407</v>
      </c>
      <c r="D29" s="3" t="s">
        <v>19</v>
      </c>
      <c r="E29" s="3" t="s">
        <v>10</v>
      </c>
      <c r="F29" s="14">
        <v>28</v>
      </c>
      <c r="G29" s="33"/>
      <c r="H29" s="34"/>
      <c r="I29" s="46"/>
      <c r="J29" s="47"/>
      <c r="K29" s="50"/>
      <c r="L29" s="51"/>
      <c r="M29" s="46"/>
      <c r="N29" s="47"/>
      <c r="O29" s="50"/>
      <c r="P29" s="51"/>
      <c r="Q29" s="111"/>
      <c r="R29" s="112"/>
      <c r="S29" s="50"/>
      <c r="T29" s="51"/>
      <c r="U29" s="111"/>
      <c r="V29" s="112"/>
      <c r="W29" s="50"/>
      <c r="X29" s="51"/>
      <c r="Y29" s="111"/>
      <c r="Z29" s="112"/>
      <c r="AA29" s="50">
        <v>7</v>
      </c>
      <c r="AB29" s="51">
        <v>8</v>
      </c>
      <c r="AC29" s="111"/>
      <c r="AD29" s="112"/>
      <c r="AE29" s="50"/>
      <c r="AF29" s="51"/>
      <c r="AG29" s="12">
        <f t="shared" si="0"/>
        <v>8</v>
      </c>
      <c r="AH29" s="123">
        <f>SUM(AB29)</f>
        <v>8</v>
      </c>
      <c r="AI29" s="179">
        <v>1</v>
      </c>
    </row>
    <row r="30" spans="2:35" ht="30" customHeight="1" thickTop="1" thickBot="1" x14ac:dyDescent="0.3">
      <c r="B30" s="6" t="s">
        <v>93</v>
      </c>
      <c r="C30" s="6" t="s">
        <v>95</v>
      </c>
      <c r="D30" s="6" t="s">
        <v>9</v>
      </c>
      <c r="E30" s="6" t="s">
        <v>10</v>
      </c>
      <c r="F30" s="21">
        <v>23</v>
      </c>
      <c r="G30" s="74">
        <v>8</v>
      </c>
      <c r="H30" s="75">
        <v>7</v>
      </c>
      <c r="I30" s="104"/>
      <c r="J30" s="105"/>
      <c r="K30" s="106"/>
      <c r="L30" s="107"/>
      <c r="M30" s="104"/>
      <c r="N30" s="105"/>
      <c r="O30" s="106"/>
      <c r="P30" s="107"/>
      <c r="Q30" s="111"/>
      <c r="R30" s="112"/>
      <c r="S30" s="50"/>
      <c r="T30" s="51"/>
      <c r="U30" s="111"/>
      <c r="V30" s="112"/>
      <c r="W30" s="50"/>
      <c r="X30" s="51"/>
      <c r="Y30" s="111"/>
      <c r="Z30" s="112"/>
      <c r="AA30" s="106"/>
      <c r="AB30" s="107"/>
      <c r="AC30" s="111"/>
      <c r="AD30" s="112"/>
      <c r="AE30" s="106"/>
      <c r="AF30" s="107"/>
      <c r="AG30" s="12">
        <f t="shared" si="0"/>
        <v>7</v>
      </c>
      <c r="AH30" s="123">
        <f>SUM(H30)</f>
        <v>7</v>
      </c>
      <c r="AI30" s="179">
        <v>1</v>
      </c>
    </row>
    <row r="31" spans="2:35" ht="30" customHeight="1" thickTop="1" thickBot="1" x14ac:dyDescent="0.3">
      <c r="B31" s="4" t="s">
        <v>33</v>
      </c>
      <c r="C31" s="4" t="s">
        <v>8</v>
      </c>
      <c r="D31" s="6" t="s">
        <v>9</v>
      </c>
      <c r="E31" s="6" t="s">
        <v>10</v>
      </c>
      <c r="F31" s="21">
        <v>20</v>
      </c>
      <c r="G31" s="74"/>
      <c r="H31" s="75"/>
      <c r="I31" s="104"/>
      <c r="J31" s="105"/>
      <c r="K31" s="106"/>
      <c r="L31" s="107"/>
      <c r="M31" s="104"/>
      <c r="N31" s="105"/>
      <c r="O31" s="106"/>
      <c r="P31" s="107"/>
      <c r="Q31" s="111"/>
      <c r="R31" s="112"/>
      <c r="S31" s="50"/>
      <c r="T31" s="51"/>
      <c r="U31" s="111"/>
      <c r="V31" s="112"/>
      <c r="W31" s="50"/>
      <c r="X31" s="51"/>
      <c r="Y31" s="111"/>
      <c r="Z31" s="112"/>
      <c r="AA31" s="106">
        <v>9</v>
      </c>
      <c r="AB31" s="107">
        <v>6</v>
      </c>
      <c r="AC31" s="111"/>
      <c r="AD31" s="112"/>
      <c r="AE31" s="106"/>
      <c r="AF31" s="107"/>
      <c r="AG31" s="12">
        <f t="shared" si="0"/>
        <v>6</v>
      </c>
      <c r="AH31" s="123">
        <f>SUM(AB31)</f>
        <v>6</v>
      </c>
      <c r="AI31" s="179">
        <v>1</v>
      </c>
    </row>
    <row r="32" spans="2:35" ht="30" customHeight="1" thickTop="1" thickBot="1" x14ac:dyDescent="0.3">
      <c r="B32" s="6" t="s">
        <v>7</v>
      </c>
      <c r="C32" s="6" t="s">
        <v>8</v>
      </c>
      <c r="D32" s="6" t="s">
        <v>9</v>
      </c>
      <c r="E32" s="6" t="s">
        <v>10</v>
      </c>
      <c r="F32" s="21">
        <v>1</v>
      </c>
      <c r="G32" s="74"/>
      <c r="H32" s="75"/>
      <c r="I32" s="104"/>
      <c r="J32" s="105"/>
      <c r="K32" s="106"/>
      <c r="L32" s="107"/>
      <c r="M32" s="104"/>
      <c r="N32" s="105"/>
      <c r="O32" s="106"/>
      <c r="P32" s="107"/>
      <c r="Q32" s="111"/>
      <c r="R32" s="112"/>
      <c r="S32" s="50"/>
      <c r="T32" s="51"/>
      <c r="U32" s="111"/>
      <c r="V32" s="112"/>
      <c r="W32" s="50"/>
      <c r="X32" s="51"/>
      <c r="Y32" s="111"/>
      <c r="Z32" s="112"/>
      <c r="AA32" s="106"/>
      <c r="AB32" s="107"/>
      <c r="AC32" s="111"/>
      <c r="AD32" s="112"/>
      <c r="AE32" s="106"/>
      <c r="AF32" s="107"/>
      <c r="AG32" s="12">
        <f t="shared" ref="AG32:AG34" si="1">SUM(H32,J32,L32,N32,P32,R32,T32,V32,X32,Z32,AB32,AD32)</f>
        <v>0</v>
      </c>
      <c r="AH32" s="12"/>
      <c r="AI32" s="179">
        <v>0</v>
      </c>
    </row>
    <row r="33" spans="2:35" ht="30" customHeight="1" thickTop="1" thickBot="1" x14ac:dyDescent="0.3">
      <c r="B33" s="4" t="s">
        <v>22</v>
      </c>
      <c r="C33" s="4" t="s">
        <v>12</v>
      </c>
      <c r="D33" s="6" t="s">
        <v>9</v>
      </c>
      <c r="E33" s="6" t="s">
        <v>10</v>
      </c>
      <c r="F33" s="21">
        <v>10</v>
      </c>
      <c r="G33" s="74"/>
      <c r="H33" s="75"/>
      <c r="I33" s="104"/>
      <c r="J33" s="105"/>
      <c r="K33" s="106"/>
      <c r="L33" s="107"/>
      <c r="M33" s="104"/>
      <c r="N33" s="105"/>
      <c r="O33" s="106"/>
      <c r="P33" s="107"/>
      <c r="Q33" s="111"/>
      <c r="R33" s="112"/>
      <c r="S33" s="50"/>
      <c r="T33" s="51"/>
      <c r="U33" s="111"/>
      <c r="V33" s="112"/>
      <c r="W33" s="50"/>
      <c r="X33" s="51"/>
      <c r="Y33" s="111"/>
      <c r="Z33" s="112"/>
      <c r="AA33" s="106"/>
      <c r="AB33" s="107"/>
      <c r="AC33" s="111"/>
      <c r="AD33" s="112"/>
      <c r="AE33" s="106"/>
      <c r="AF33" s="107"/>
      <c r="AG33" s="12">
        <f t="shared" si="1"/>
        <v>0</v>
      </c>
      <c r="AH33" s="12"/>
      <c r="AI33" s="179">
        <v>0</v>
      </c>
    </row>
    <row r="34" spans="2:35" ht="30" customHeight="1" thickTop="1" thickBot="1" x14ac:dyDescent="0.3">
      <c r="B34" s="4" t="s">
        <v>35</v>
      </c>
      <c r="C34" s="4" t="s">
        <v>8</v>
      </c>
      <c r="D34" s="6" t="s">
        <v>9</v>
      </c>
      <c r="E34" s="6" t="s">
        <v>10</v>
      </c>
      <c r="F34" s="21">
        <v>22</v>
      </c>
      <c r="G34" s="67"/>
      <c r="H34" s="69"/>
      <c r="I34" s="48"/>
      <c r="J34" s="49"/>
      <c r="K34" s="52"/>
      <c r="L34" s="53"/>
      <c r="M34" s="48"/>
      <c r="N34" s="49"/>
      <c r="O34" s="52"/>
      <c r="P34" s="53"/>
      <c r="Q34" s="113"/>
      <c r="R34" s="114"/>
      <c r="S34" s="52"/>
      <c r="T34" s="53"/>
      <c r="U34" s="113"/>
      <c r="V34" s="114"/>
      <c r="W34" s="52"/>
      <c r="X34" s="53"/>
      <c r="Y34" s="113"/>
      <c r="Z34" s="114"/>
      <c r="AA34" s="52"/>
      <c r="AB34" s="53"/>
      <c r="AC34" s="113"/>
      <c r="AD34" s="114"/>
      <c r="AE34" s="52"/>
      <c r="AF34" s="53"/>
      <c r="AG34" s="12">
        <f t="shared" si="1"/>
        <v>0</v>
      </c>
      <c r="AH34" s="12"/>
      <c r="AI34" s="179">
        <v>0</v>
      </c>
    </row>
    <row r="35" spans="2:35" ht="15.75" thickTop="1" x14ac:dyDescent="0.25"/>
  </sheetData>
  <sortState ref="B4:AH37">
    <sortCondition descending="1" ref="AH4:AH37"/>
  </sortState>
  <mergeCells count="13">
    <mergeCell ref="AE2:AF2"/>
    <mergeCell ref="AC2:AD2"/>
    <mergeCell ref="AA2:AB2"/>
    <mergeCell ref="G2:H2"/>
    <mergeCell ref="I2:J2"/>
    <mergeCell ref="K2:L2"/>
    <mergeCell ref="M2:N2"/>
    <mergeCell ref="O2:P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0" firstPageNumber="0" orientation="landscape" r:id="rId1"/>
  <headerFooter>
    <oddHeader>&amp;C&amp;"Arial,Regular"&amp;10&amp;A</oddHeader>
    <oddFooter>&amp;C&amp;"Arial,Regular"&amp;10Page &amp;P</oddFooter>
  </headerFooter>
  <ignoredErrors>
    <ignoredError sqref="AH3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X24"/>
  <sheetViews>
    <sheetView showGridLines="0" zoomScale="65" zoomScaleNormal="65" workbookViewId="0">
      <selection activeCell="AJ4" sqref="AJ4"/>
    </sheetView>
  </sheetViews>
  <sheetFormatPr defaultRowHeight="15" x14ac:dyDescent="0.25"/>
  <cols>
    <col min="2" max="2" width="27.85546875" style="5" customWidth="1"/>
    <col min="3" max="3" width="9.140625" style="5"/>
    <col min="4" max="6" width="6.7109375" style="5" customWidth="1"/>
    <col min="7" max="32" width="9.140625" style="5" customWidth="1"/>
    <col min="33" max="1038" width="9.140625" style="5"/>
  </cols>
  <sheetData>
    <row r="1" spans="2:35" ht="15.75" thickBot="1" x14ac:dyDescent="0.3"/>
    <row r="2" spans="2:35" s="2" customFormat="1" ht="36" customHeight="1" thickBot="1" x14ac:dyDescent="0.3">
      <c r="B2" s="80" t="s">
        <v>36</v>
      </c>
      <c r="C2" s="80"/>
      <c r="D2" s="80"/>
      <c r="E2" s="80"/>
      <c r="F2" s="81"/>
      <c r="G2" s="206" t="s">
        <v>139</v>
      </c>
      <c r="H2" s="207"/>
      <c r="I2" s="204" t="s">
        <v>141</v>
      </c>
      <c r="J2" s="205"/>
      <c r="K2" s="202" t="s">
        <v>113</v>
      </c>
      <c r="L2" s="203"/>
      <c r="M2" s="204" t="s">
        <v>240</v>
      </c>
      <c r="N2" s="205"/>
      <c r="O2" s="202" t="s">
        <v>251</v>
      </c>
      <c r="P2" s="203"/>
      <c r="Q2" s="204" t="s">
        <v>253</v>
      </c>
      <c r="R2" s="205"/>
      <c r="S2" s="202" t="s">
        <v>295</v>
      </c>
      <c r="T2" s="203"/>
      <c r="U2" s="204" t="s">
        <v>317</v>
      </c>
      <c r="V2" s="205"/>
      <c r="W2" s="202" t="s">
        <v>8</v>
      </c>
      <c r="X2" s="203"/>
      <c r="Y2" s="204" t="s">
        <v>389</v>
      </c>
      <c r="Z2" s="205"/>
      <c r="AA2" s="202" t="s">
        <v>444</v>
      </c>
      <c r="AB2" s="203"/>
      <c r="AC2" s="204" t="s">
        <v>545</v>
      </c>
      <c r="AD2" s="205"/>
      <c r="AE2" s="202" t="s">
        <v>568</v>
      </c>
      <c r="AF2" s="203"/>
    </row>
    <row r="3" spans="2:35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54" t="s">
        <v>140</v>
      </c>
      <c r="O3" s="31" t="s">
        <v>6</v>
      </c>
      <c r="P3" s="32" t="s">
        <v>140</v>
      </c>
      <c r="Q3" s="38" t="s">
        <v>6</v>
      </c>
      <c r="R3" s="54" t="s">
        <v>140</v>
      </c>
      <c r="S3" s="31" t="s">
        <v>6</v>
      </c>
      <c r="T3" s="32" t="s">
        <v>140</v>
      </c>
      <c r="U3" s="38" t="s">
        <v>6</v>
      </c>
      <c r="V3" s="54" t="s">
        <v>140</v>
      </c>
      <c r="W3" s="31" t="s">
        <v>6</v>
      </c>
      <c r="X3" s="32" t="s">
        <v>140</v>
      </c>
      <c r="Y3" s="38" t="s">
        <v>6</v>
      </c>
      <c r="Z3" s="54" t="s">
        <v>140</v>
      </c>
      <c r="AA3" s="31" t="s">
        <v>6</v>
      </c>
      <c r="AB3" s="32" t="s">
        <v>140</v>
      </c>
      <c r="AC3" s="38" t="s">
        <v>6</v>
      </c>
      <c r="AD3" s="54" t="s">
        <v>140</v>
      </c>
      <c r="AE3" s="31" t="s">
        <v>6</v>
      </c>
      <c r="AF3" s="32" t="s">
        <v>140</v>
      </c>
      <c r="AG3" s="11" t="s">
        <v>143</v>
      </c>
      <c r="AH3" s="122" t="s">
        <v>547</v>
      </c>
      <c r="AI3" s="178" t="s">
        <v>597</v>
      </c>
    </row>
    <row r="4" spans="2:35" ht="30" customHeight="1" thickTop="1" thickBot="1" x14ac:dyDescent="0.3">
      <c r="B4" s="3" t="s">
        <v>102</v>
      </c>
      <c r="C4" s="3" t="s">
        <v>8</v>
      </c>
      <c r="D4" s="3" t="s">
        <v>9</v>
      </c>
      <c r="E4" s="3" t="s">
        <v>10</v>
      </c>
      <c r="F4" s="14">
        <v>56</v>
      </c>
      <c r="G4" s="65">
        <v>2</v>
      </c>
      <c r="H4" s="68">
        <v>13</v>
      </c>
      <c r="I4" s="40">
        <v>1</v>
      </c>
      <c r="J4" s="55">
        <v>15</v>
      </c>
      <c r="K4" s="33">
        <v>1</v>
      </c>
      <c r="L4" s="34">
        <v>15</v>
      </c>
      <c r="M4" s="40"/>
      <c r="N4" s="41"/>
      <c r="O4" s="65">
        <v>2</v>
      </c>
      <c r="P4" s="68">
        <v>13</v>
      </c>
      <c r="Q4" s="70"/>
      <c r="R4" s="55"/>
      <c r="S4" s="65"/>
      <c r="T4" s="68"/>
      <c r="U4" s="70"/>
      <c r="V4" s="55"/>
      <c r="W4" s="65">
        <v>1</v>
      </c>
      <c r="X4" s="68">
        <v>15</v>
      </c>
      <c r="Y4" s="70"/>
      <c r="Z4" s="55"/>
      <c r="AA4" s="65">
        <v>1</v>
      </c>
      <c r="AB4" s="68">
        <v>15</v>
      </c>
      <c r="AC4" s="70"/>
      <c r="AD4" s="55"/>
      <c r="AE4" s="140">
        <v>2</v>
      </c>
      <c r="AF4" s="145">
        <v>13</v>
      </c>
      <c r="AG4" s="9">
        <f t="shared" ref="AG4:AG23" si="0">SUM(H4,J4,L4,N4,P4,R4,T4,V4,X4,Z4,AB4,AD4,AF4)</f>
        <v>99</v>
      </c>
      <c r="AH4" s="122">
        <f>SUM(H4,J4,L4,P4,X4,AB4)</f>
        <v>86</v>
      </c>
      <c r="AI4" s="179">
        <v>7</v>
      </c>
    </row>
    <row r="5" spans="2:35" ht="30" customHeight="1" thickTop="1" thickBot="1" x14ac:dyDescent="0.3">
      <c r="B5" s="3" t="s">
        <v>96</v>
      </c>
      <c r="C5" s="3" t="s">
        <v>8</v>
      </c>
      <c r="D5" s="3" t="s">
        <v>9</v>
      </c>
      <c r="E5" s="3" t="s">
        <v>10</v>
      </c>
      <c r="F5" s="14">
        <v>50</v>
      </c>
      <c r="G5" s="140">
        <v>5</v>
      </c>
      <c r="H5" s="145">
        <v>10</v>
      </c>
      <c r="I5" s="40">
        <v>3</v>
      </c>
      <c r="J5" s="55">
        <v>12</v>
      </c>
      <c r="K5" s="33">
        <v>2</v>
      </c>
      <c r="L5" s="34">
        <v>13</v>
      </c>
      <c r="M5" s="40"/>
      <c r="N5" s="41"/>
      <c r="O5" s="140">
        <v>4</v>
      </c>
      <c r="P5" s="145">
        <v>11</v>
      </c>
      <c r="Q5" s="70"/>
      <c r="R5" s="55"/>
      <c r="S5" s="65"/>
      <c r="T5" s="68"/>
      <c r="U5" s="70">
        <v>2</v>
      </c>
      <c r="V5" s="55">
        <v>13</v>
      </c>
      <c r="W5" s="65">
        <v>3</v>
      </c>
      <c r="X5" s="68">
        <v>12</v>
      </c>
      <c r="Y5" s="70">
        <v>1</v>
      </c>
      <c r="Z5" s="55">
        <v>15</v>
      </c>
      <c r="AA5" s="65"/>
      <c r="AB5" s="68"/>
      <c r="AC5" s="70"/>
      <c r="AD5" s="55"/>
      <c r="AE5" s="65">
        <v>1</v>
      </c>
      <c r="AF5" s="68">
        <v>15</v>
      </c>
      <c r="AG5" s="9">
        <f t="shared" si="0"/>
        <v>101</v>
      </c>
      <c r="AH5" s="122">
        <f>SUM(J5,L5,V5,X5,Z5,AF5)</f>
        <v>80</v>
      </c>
      <c r="AI5" s="179">
        <v>8</v>
      </c>
    </row>
    <row r="6" spans="2:35" ht="30" customHeight="1" thickTop="1" thickBot="1" x14ac:dyDescent="0.3">
      <c r="B6" s="3" t="s">
        <v>99</v>
      </c>
      <c r="C6" s="3" t="s">
        <v>12</v>
      </c>
      <c r="D6" s="3" t="s">
        <v>9</v>
      </c>
      <c r="E6" s="3" t="s">
        <v>10</v>
      </c>
      <c r="F6" s="14">
        <v>53</v>
      </c>
      <c r="G6" s="65">
        <v>3</v>
      </c>
      <c r="H6" s="68">
        <v>12</v>
      </c>
      <c r="I6" s="40">
        <v>2</v>
      </c>
      <c r="J6" s="55">
        <v>13</v>
      </c>
      <c r="K6" s="33"/>
      <c r="L6" s="34"/>
      <c r="M6" s="40">
        <v>2</v>
      </c>
      <c r="N6" s="41">
        <v>13</v>
      </c>
      <c r="O6" s="65"/>
      <c r="P6" s="68"/>
      <c r="Q6" s="70">
        <v>1</v>
      </c>
      <c r="R6" s="55">
        <v>15</v>
      </c>
      <c r="S6" s="65"/>
      <c r="T6" s="68"/>
      <c r="U6" s="70">
        <v>3</v>
      </c>
      <c r="V6" s="55">
        <v>12</v>
      </c>
      <c r="W6" s="140">
        <v>4</v>
      </c>
      <c r="X6" s="145">
        <v>11</v>
      </c>
      <c r="Y6" s="70"/>
      <c r="Z6" s="55"/>
      <c r="AA6" s="65">
        <v>2</v>
      </c>
      <c r="AB6" s="68">
        <v>13</v>
      </c>
      <c r="AC6" s="70"/>
      <c r="AD6" s="55"/>
      <c r="AE6" s="140">
        <v>3</v>
      </c>
      <c r="AF6" s="145">
        <v>12</v>
      </c>
      <c r="AG6" s="9">
        <f t="shared" si="0"/>
        <v>101</v>
      </c>
      <c r="AH6" s="122">
        <f>SUM(H6,J6,N6,R6,V6,AB6)</f>
        <v>78</v>
      </c>
      <c r="AI6" s="179">
        <v>8</v>
      </c>
    </row>
    <row r="7" spans="2:35" ht="30" customHeight="1" thickTop="1" thickBot="1" x14ac:dyDescent="0.3">
      <c r="B7" s="3" t="s">
        <v>101</v>
      </c>
      <c r="C7" s="3" t="s">
        <v>14</v>
      </c>
      <c r="D7" s="3" t="s">
        <v>9</v>
      </c>
      <c r="E7" s="3" t="s">
        <v>10</v>
      </c>
      <c r="F7" s="14">
        <v>55</v>
      </c>
      <c r="G7" s="33">
        <v>1</v>
      </c>
      <c r="H7" s="34">
        <v>15</v>
      </c>
      <c r="I7" s="40"/>
      <c r="J7" s="55"/>
      <c r="K7" s="33"/>
      <c r="L7" s="34"/>
      <c r="M7" s="40">
        <v>1</v>
      </c>
      <c r="N7" s="41">
        <v>15</v>
      </c>
      <c r="O7" s="65">
        <v>1</v>
      </c>
      <c r="P7" s="68">
        <v>15</v>
      </c>
      <c r="Q7" s="70"/>
      <c r="R7" s="55"/>
      <c r="S7" s="65">
        <v>1</v>
      </c>
      <c r="T7" s="68">
        <v>15</v>
      </c>
      <c r="U7" s="70">
        <v>1</v>
      </c>
      <c r="V7" s="55">
        <v>15</v>
      </c>
      <c r="W7" s="65"/>
      <c r="X7" s="68"/>
      <c r="Y7" s="70"/>
      <c r="Z7" s="55"/>
      <c r="AA7" s="65"/>
      <c r="AB7" s="68"/>
      <c r="AC7" s="70"/>
      <c r="AD7" s="55"/>
      <c r="AE7" s="65"/>
      <c r="AF7" s="68"/>
      <c r="AG7" s="9">
        <f t="shared" si="0"/>
        <v>75</v>
      </c>
      <c r="AH7" s="122">
        <f>SUM(H7,N7,P7,T7,V7,)</f>
        <v>75</v>
      </c>
      <c r="AI7" s="179">
        <v>5</v>
      </c>
    </row>
    <row r="8" spans="2:35" ht="30" customHeight="1" thickTop="1" thickBot="1" x14ac:dyDescent="0.3">
      <c r="B8" s="3" t="s">
        <v>98</v>
      </c>
      <c r="C8" s="3" t="s">
        <v>85</v>
      </c>
      <c r="D8" s="3" t="s">
        <v>9</v>
      </c>
      <c r="E8" s="3" t="s">
        <v>86</v>
      </c>
      <c r="F8" s="14">
        <v>52</v>
      </c>
      <c r="G8" s="33">
        <v>6</v>
      </c>
      <c r="H8" s="34">
        <v>9</v>
      </c>
      <c r="I8" s="40"/>
      <c r="J8" s="55"/>
      <c r="K8" s="33"/>
      <c r="L8" s="34"/>
      <c r="M8" s="40">
        <v>3</v>
      </c>
      <c r="N8" s="41">
        <v>12</v>
      </c>
      <c r="O8" s="65">
        <v>3</v>
      </c>
      <c r="P8" s="68">
        <v>12</v>
      </c>
      <c r="Q8" s="70"/>
      <c r="R8" s="55"/>
      <c r="S8" s="65"/>
      <c r="T8" s="68"/>
      <c r="U8" s="70">
        <v>6</v>
      </c>
      <c r="V8" s="55">
        <v>9</v>
      </c>
      <c r="W8" s="65">
        <v>2</v>
      </c>
      <c r="X8" s="68">
        <v>13</v>
      </c>
      <c r="Y8" s="70"/>
      <c r="Z8" s="55"/>
      <c r="AA8" s="65"/>
      <c r="AB8" s="68"/>
      <c r="AC8" s="70"/>
      <c r="AD8" s="55"/>
      <c r="AE8" s="65"/>
      <c r="AF8" s="68"/>
      <c r="AG8" s="9">
        <f t="shared" si="0"/>
        <v>55</v>
      </c>
      <c r="AH8" s="122">
        <f>SUM(H8,N8,P8,V8,X8,)</f>
        <v>55</v>
      </c>
      <c r="AI8" s="179">
        <v>5</v>
      </c>
    </row>
    <row r="9" spans="2:35" ht="30" customHeight="1" thickTop="1" thickBot="1" x14ac:dyDescent="0.3">
      <c r="B9" s="3" t="s">
        <v>103</v>
      </c>
      <c r="C9" s="3" t="s">
        <v>14</v>
      </c>
      <c r="D9" s="3" t="s">
        <v>42</v>
      </c>
      <c r="E9" s="3" t="s">
        <v>10</v>
      </c>
      <c r="F9" s="14">
        <v>64</v>
      </c>
      <c r="G9" s="33"/>
      <c r="H9" s="34"/>
      <c r="I9" s="40"/>
      <c r="J9" s="55"/>
      <c r="K9" s="33"/>
      <c r="L9" s="34"/>
      <c r="M9" s="40"/>
      <c r="N9" s="41"/>
      <c r="O9" s="65"/>
      <c r="P9" s="68"/>
      <c r="Q9" s="70"/>
      <c r="R9" s="55"/>
      <c r="S9" s="65"/>
      <c r="T9" s="68"/>
      <c r="U9" s="70">
        <v>5</v>
      </c>
      <c r="V9" s="55">
        <v>10</v>
      </c>
      <c r="W9" s="65">
        <v>6</v>
      </c>
      <c r="X9" s="68">
        <v>9</v>
      </c>
      <c r="Y9" s="70"/>
      <c r="Z9" s="55"/>
      <c r="AA9" s="65"/>
      <c r="AB9" s="68"/>
      <c r="AC9" s="70">
        <v>1</v>
      </c>
      <c r="AD9" s="55">
        <v>15</v>
      </c>
      <c r="AE9" s="65"/>
      <c r="AF9" s="68"/>
      <c r="AG9" s="9">
        <f t="shared" si="0"/>
        <v>34</v>
      </c>
      <c r="AH9" s="122">
        <f>SUM(V9,X9,AD9)</f>
        <v>34</v>
      </c>
      <c r="AI9" s="179">
        <v>3</v>
      </c>
    </row>
    <row r="10" spans="2:35" ht="30" customHeight="1" thickTop="1" thickBot="1" x14ac:dyDescent="0.3">
      <c r="B10" s="3" t="s">
        <v>298</v>
      </c>
      <c r="C10" s="3" t="s">
        <v>12</v>
      </c>
      <c r="D10" s="3" t="s">
        <v>9</v>
      </c>
      <c r="E10" s="3" t="s">
        <v>10</v>
      </c>
      <c r="F10" s="14">
        <v>58</v>
      </c>
      <c r="G10" s="33"/>
      <c r="H10" s="34"/>
      <c r="I10" s="40"/>
      <c r="J10" s="55"/>
      <c r="K10" s="33"/>
      <c r="L10" s="34"/>
      <c r="M10" s="40"/>
      <c r="N10" s="41"/>
      <c r="O10" s="65"/>
      <c r="P10" s="68"/>
      <c r="Q10" s="70"/>
      <c r="R10" s="55"/>
      <c r="S10" s="65">
        <v>3</v>
      </c>
      <c r="T10" s="68">
        <v>12</v>
      </c>
      <c r="U10" s="70">
        <v>4</v>
      </c>
      <c r="V10" s="55">
        <v>11</v>
      </c>
      <c r="W10" s="65"/>
      <c r="X10" s="68"/>
      <c r="Y10" s="70"/>
      <c r="Z10" s="55"/>
      <c r="AA10" s="65"/>
      <c r="AB10" s="68"/>
      <c r="AC10" s="70"/>
      <c r="AD10" s="55"/>
      <c r="AE10" s="65"/>
      <c r="AF10" s="68"/>
      <c r="AG10" s="9">
        <f t="shared" si="0"/>
        <v>23</v>
      </c>
      <c r="AH10" s="122">
        <f>SUM(T10,V10,)</f>
        <v>23</v>
      </c>
      <c r="AI10" s="179">
        <v>2</v>
      </c>
    </row>
    <row r="11" spans="2:35" ht="30" customHeight="1" thickTop="1" thickBot="1" x14ac:dyDescent="0.3">
      <c r="B11" s="3" t="s">
        <v>401</v>
      </c>
      <c r="C11" s="3" t="s">
        <v>189</v>
      </c>
      <c r="D11" s="3" t="s">
        <v>19</v>
      </c>
      <c r="E11" s="3" t="s">
        <v>10</v>
      </c>
      <c r="F11" s="14">
        <v>66</v>
      </c>
      <c r="G11" s="33"/>
      <c r="H11" s="34"/>
      <c r="I11" s="40"/>
      <c r="J11" s="55"/>
      <c r="K11" s="33"/>
      <c r="L11" s="34"/>
      <c r="M11" s="40"/>
      <c r="N11" s="41"/>
      <c r="O11" s="65"/>
      <c r="P11" s="68"/>
      <c r="Q11" s="70"/>
      <c r="R11" s="55"/>
      <c r="S11" s="65"/>
      <c r="T11" s="68"/>
      <c r="U11" s="70"/>
      <c r="V11" s="55"/>
      <c r="W11" s="65"/>
      <c r="X11" s="68"/>
      <c r="Y11" s="70">
        <v>2</v>
      </c>
      <c r="Z11" s="55">
        <v>13</v>
      </c>
      <c r="AA11" s="65"/>
      <c r="AB11" s="68"/>
      <c r="AC11" s="70"/>
      <c r="AD11" s="55"/>
      <c r="AE11" s="65">
        <v>5</v>
      </c>
      <c r="AF11" s="68">
        <v>10</v>
      </c>
      <c r="AG11" s="9">
        <f t="shared" si="0"/>
        <v>23</v>
      </c>
      <c r="AH11" s="122">
        <f>SUM(Z11,AF11)</f>
        <v>23</v>
      </c>
      <c r="AI11" s="179">
        <v>2</v>
      </c>
    </row>
    <row r="12" spans="2:35" ht="30" customHeight="1" thickTop="1" thickBot="1" x14ac:dyDescent="0.3">
      <c r="B12" s="3" t="s">
        <v>300</v>
      </c>
      <c r="C12" s="3" t="s">
        <v>12</v>
      </c>
      <c r="D12" s="3" t="s">
        <v>9</v>
      </c>
      <c r="E12" s="3" t="s">
        <v>10</v>
      </c>
      <c r="F12" s="14">
        <v>62</v>
      </c>
      <c r="G12" s="33"/>
      <c r="H12" s="34"/>
      <c r="I12" s="40"/>
      <c r="J12" s="55"/>
      <c r="K12" s="33"/>
      <c r="L12" s="34"/>
      <c r="M12" s="40"/>
      <c r="N12" s="41"/>
      <c r="O12" s="65"/>
      <c r="P12" s="68"/>
      <c r="Q12" s="70"/>
      <c r="R12" s="55"/>
      <c r="S12" s="65">
        <v>5</v>
      </c>
      <c r="T12" s="68">
        <v>10</v>
      </c>
      <c r="U12" s="70"/>
      <c r="V12" s="55"/>
      <c r="W12" s="65">
        <v>5</v>
      </c>
      <c r="X12" s="68">
        <v>10</v>
      </c>
      <c r="Y12" s="70"/>
      <c r="Z12" s="55"/>
      <c r="AA12" s="65"/>
      <c r="AB12" s="68"/>
      <c r="AC12" s="70"/>
      <c r="AD12" s="55"/>
      <c r="AE12" s="65"/>
      <c r="AF12" s="68"/>
      <c r="AG12" s="9">
        <f t="shared" si="0"/>
        <v>20</v>
      </c>
      <c r="AH12" s="122">
        <f>SUM(T12,X12,)</f>
        <v>20</v>
      </c>
      <c r="AI12" s="179">
        <v>2</v>
      </c>
    </row>
    <row r="13" spans="2:35" ht="30" customHeight="1" thickTop="1" thickBot="1" x14ac:dyDescent="0.3">
      <c r="B13" s="3" t="s">
        <v>100</v>
      </c>
      <c r="C13" s="3" t="s">
        <v>8</v>
      </c>
      <c r="D13" s="3" t="s">
        <v>9</v>
      </c>
      <c r="E13" s="3" t="s">
        <v>10</v>
      </c>
      <c r="F13" s="14">
        <v>54</v>
      </c>
      <c r="G13" s="33">
        <v>7</v>
      </c>
      <c r="H13" s="34">
        <v>8</v>
      </c>
      <c r="I13" s="40"/>
      <c r="J13" s="55"/>
      <c r="K13" s="33"/>
      <c r="L13" s="34"/>
      <c r="M13" s="40">
        <v>4</v>
      </c>
      <c r="N13" s="41">
        <v>11</v>
      </c>
      <c r="O13" s="65"/>
      <c r="P13" s="68"/>
      <c r="Q13" s="70"/>
      <c r="R13" s="55"/>
      <c r="S13" s="65"/>
      <c r="T13" s="68"/>
      <c r="U13" s="70"/>
      <c r="V13" s="55"/>
      <c r="W13" s="65"/>
      <c r="X13" s="68"/>
      <c r="Y13" s="70"/>
      <c r="Z13" s="55"/>
      <c r="AA13" s="65"/>
      <c r="AB13" s="68"/>
      <c r="AC13" s="70"/>
      <c r="AD13" s="55"/>
      <c r="AE13" s="65"/>
      <c r="AF13" s="68"/>
      <c r="AG13" s="9">
        <f t="shared" si="0"/>
        <v>19</v>
      </c>
      <c r="AH13" s="122">
        <f>SUM(H13,N13)</f>
        <v>19</v>
      </c>
      <c r="AI13" s="179">
        <v>2</v>
      </c>
    </row>
    <row r="14" spans="2:35" ht="30" customHeight="1" thickTop="1" thickBot="1" x14ac:dyDescent="0.3">
      <c r="B14" s="3" t="s">
        <v>284</v>
      </c>
      <c r="C14" s="3" t="s">
        <v>8</v>
      </c>
      <c r="D14" s="3" t="s">
        <v>285</v>
      </c>
      <c r="E14" s="3" t="s">
        <v>10</v>
      </c>
      <c r="F14" s="14">
        <v>57</v>
      </c>
      <c r="G14" s="33"/>
      <c r="H14" s="34"/>
      <c r="I14" s="40"/>
      <c r="J14" s="55"/>
      <c r="K14" s="33"/>
      <c r="L14" s="34"/>
      <c r="M14" s="40"/>
      <c r="N14" s="41"/>
      <c r="O14" s="65"/>
      <c r="P14" s="68"/>
      <c r="Q14" s="70">
        <v>2</v>
      </c>
      <c r="R14" s="55">
        <v>13</v>
      </c>
      <c r="S14" s="65"/>
      <c r="T14" s="68"/>
      <c r="U14" s="70"/>
      <c r="V14" s="55"/>
      <c r="W14" s="65"/>
      <c r="X14" s="68"/>
      <c r="Y14" s="70"/>
      <c r="Z14" s="55"/>
      <c r="AA14" s="65"/>
      <c r="AB14" s="68"/>
      <c r="AC14" s="70"/>
      <c r="AD14" s="55"/>
      <c r="AE14" s="65"/>
      <c r="AF14" s="68"/>
      <c r="AG14" s="9">
        <f t="shared" si="0"/>
        <v>13</v>
      </c>
      <c r="AH14" s="122">
        <f>SUM(R14)</f>
        <v>13</v>
      </c>
      <c r="AI14" s="179">
        <v>1</v>
      </c>
    </row>
    <row r="15" spans="2:35" ht="30" customHeight="1" thickTop="1" thickBot="1" x14ac:dyDescent="0.3">
      <c r="B15" s="3" t="s">
        <v>156</v>
      </c>
      <c r="C15" s="3" t="s">
        <v>8</v>
      </c>
      <c r="D15" s="3" t="s">
        <v>9</v>
      </c>
      <c r="E15" s="3" t="s">
        <v>10</v>
      </c>
      <c r="F15" s="14">
        <v>63</v>
      </c>
      <c r="G15" s="65"/>
      <c r="H15" s="68"/>
      <c r="I15" s="70"/>
      <c r="J15" s="55"/>
      <c r="K15" s="65"/>
      <c r="L15" s="68"/>
      <c r="M15" s="70"/>
      <c r="N15" s="71"/>
      <c r="O15" s="65"/>
      <c r="P15" s="68"/>
      <c r="Q15" s="70"/>
      <c r="R15" s="55"/>
      <c r="S15" s="65">
        <v>2</v>
      </c>
      <c r="T15" s="68">
        <v>13</v>
      </c>
      <c r="U15" s="70"/>
      <c r="V15" s="55"/>
      <c r="W15" s="65"/>
      <c r="X15" s="68"/>
      <c r="Y15" s="70"/>
      <c r="Z15" s="55"/>
      <c r="AA15" s="65"/>
      <c r="AB15" s="68"/>
      <c r="AC15" s="70"/>
      <c r="AD15" s="55"/>
      <c r="AE15" s="65"/>
      <c r="AF15" s="68"/>
      <c r="AG15" s="9">
        <f t="shared" si="0"/>
        <v>13</v>
      </c>
      <c r="AH15" s="122">
        <f>SUM(T15)</f>
        <v>13</v>
      </c>
      <c r="AI15" s="179">
        <v>1</v>
      </c>
    </row>
    <row r="16" spans="2:35" ht="30" customHeight="1" thickTop="1" thickBot="1" x14ac:dyDescent="0.3">
      <c r="B16" s="3" t="s">
        <v>97</v>
      </c>
      <c r="C16" s="3" t="s">
        <v>85</v>
      </c>
      <c r="D16" s="3" t="s">
        <v>9</v>
      </c>
      <c r="E16" s="3" t="s">
        <v>10</v>
      </c>
      <c r="F16" s="14">
        <v>51</v>
      </c>
      <c r="G16" s="65">
        <v>4</v>
      </c>
      <c r="H16" s="68">
        <v>11</v>
      </c>
      <c r="I16" s="70"/>
      <c r="J16" s="55"/>
      <c r="K16" s="65"/>
      <c r="L16" s="68"/>
      <c r="M16" s="70"/>
      <c r="N16" s="71"/>
      <c r="O16" s="65"/>
      <c r="P16" s="68"/>
      <c r="Q16" s="70"/>
      <c r="R16" s="55"/>
      <c r="S16" s="65"/>
      <c r="T16" s="68"/>
      <c r="U16" s="70"/>
      <c r="V16" s="55"/>
      <c r="W16" s="65"/>
      <c r="X16" s="68"/>
      <c r="Y16" s="70"/>
      <c r="Z16" s="55"/>
      <c r="AA16" s="65"/>
      <c r="AB16" s="68"/>
      <c r="AC16" s="70"/>
      <c r="AD16" s="55"/>
      <c r="AE16" s="65"/>
      <c r="AF16" s="68"/>
      <c r="AG16" s="9">
        <f t="shared" si="0"/>
        <v>11</v>
      </c>
      <c r="AH16" s="122">
        <f>SUM(H16)</f>
        <v>11</v>
      </c>
      <c r="AI16" s="179">
        <v>1</v>
      </c>
    </row>
    <row r="17" spans="2:35" ht="30" customHeight="1" thickTop="1" thickBot="1" x14ac:dyDescent="0.3">
      <c r="B17" s="3" t="s">
        <v>84</v>
      </c>
      <c r="C17" s="3" t="s">
        <v>85</v>
      </c>
      <c r="D17" s="3" t="s">
        <v>19</v>
      </c>
      <c r="E17" s="3" t="s">
        <v>10</v>
      </c>
      <c r="F17" s="14">
        <v>61</v>
      </c>
      <c r="G17" s="65"/>
      <c r="H17" s="68"/>
      <c r="I17" s="70"/>
      <c r="J17" s="55"/>
      <c r="K17" s="65"/>
      <c r="L17" s="68"/>
      <c r="M17" s="70"/>
      <c r="N17" s="71"/>
      <c r="O17" s="65"/>
      <c r="P17" s="68"/>
      <c r="Q17" s="70"/>
      <c r="R17" s="55"/>
      <c r="S17" s="65">
        <v>4</v>
      </c>
      <c r="T17" s="68">
        <v>11</v>
      </c>
      <c r="U17" s="70"/>
      <c r="V17" s="55"/>
      <c r="W17" s="65"/>
      <c r="X17" s="68"/>
      <c r="Y17" s="70"/>
      <c r="Z17" s="55"/>
      <c r="AA17" s="65"/>
      <c r="AB17" s="68"/>
      <c r="AC17" s="70"/>
      <c r="AD17" s="55"/>
      <c r="AE17" s="65"/>
      <c r="AF17" s="68"/>
      <c r="AG17" s="9">
        <f t="shared" si="0"/>
        <v>11</v>
      </c>
      <c r="AH17" s="122">
        <f>SUM(T17)</f>
        <v>11</v>
      </c>
      <c r="AI17" s="179">
        <v>1</v>
      </c>
    </row>
    <row r="18" spans="2:35" ht="30" customHeight="1" thickTop="1" thickBot="1" x14ac:dyDescent="0.3">
      <c r="B18" s="6" t="s">
        <v>80</v>
      </c>
      <c r="C18" s="6" t="s">
        <v>8</v>
      </c>
      <c r="D18" s="6" t="s">
        <v>9</v>
      </c>
      <c r="E18" s="6" t="s">
        <v>10</v>
      </c>
      <c r="F18" s="21">
        <v>68</v>
      </c>
      <c r="G18" s="67"/>
      <c r="H18" s="69"/>
      <c r="I18" s="72"/>
      <c r="J18" s="56"/>
      <c r="K18" s="67"/>
      <c r="L18" s="69"/>
      <c r="M18" s="72"/>
      <c r="N18" s="73"/>
      <c r="O18" s="67"/>
      <c r="P18" s="69"/>
      <c r="Q18" s="72"/>
      <c r="R18" s="56"/>
      <c r="S18" s="67"/>
      <c r="T18" s="69"/>
      <c r="U18" s="72"/>
      <c r="V18" s="56"/>
      <c r="W18" s="67"/>
      <c r="X18" s="69"/>
      <c r="Y18" s="72"/>
      <c r="Z18" s="56"/>
      <c r="AA18" s="67"/>
      <c r="AB18" s="69"/>
      <c r="AC18" s="72"/>
      <c r="AD18" s="56"/>
      <c r="AE18" s="67">
        <v>4</v>
      </c>
      <c r="AF18" s="69">
        <v>11</v>
      </c>
      <c r="AG18" s="9">
        <f t="shared" si="0"/>
        <v>11</v>
      </c>
      <c r="AH18" s="122">
        <f>SUM(AF18)</f>
        <v>11</v>
      </c>
      <c r="AI18" s="179">
        <v>1</v>
      </c>
    </row>
    <row r="19" spans="2:35" ht="30" customHeight="1" thickTop="1" thickBot="1" x14ac:dyDescent="0.3">
      <c r="B19" s="6" t="s">
        <v>299</v>
      </c>
      <c r="C19" s="6" t="s">
        <v>85</v>
      </c>
      <c r="D19" s="6" t="s">
        <v>19</v>
      </c>
      <c r="E19" s="6" t="s">
        <v>10</v>
      </c>
      <c r="F19" s="21">
        <v>59</v>
      </c>
      <c r="G19" s="74"/>
      <c r="H19" s="75"/>
      <c r="I19" s="76"/>
      <c r="J19" s="77"/>
      <c r="K19" s="74"/>
      <c r="L19" s="75"/>
      <c r="M19" s="76"/>
      <c r="N19" s="83"/>
      <c r="O19" s="74"/>
      <c r="P19" s="75"/>
      <c r="Q19" s="76"/>
      <c r="R19" s="77"/>
      <c r="S19" s="74">
        <v>6</v>
      </c>
      <c r="T19" s="75">
        <v>9</v>
      </c>
      <c r="U19" s="76"/>
      <c r="V19" s="77"/>
      <c r="W19" s="74"/>
      <c r="X19" s="75"/>
      <c r="Y19" s="76"/>
      <c r="Z19" s="77"/>
      <c r="AA19" s="74"/>
      <c r="AB19" s="75"/>
      <c r="AC19" s="76"/>
      <c r="AD19" s="77"/>
      <c r="AE19" s="74"/>
      <c r="AF19" s="75"/>
      <c r="AG19" s="9">
        <f t="shared" si="0"/>
        <v>9</v>
      </c>
      <c r="AH19" s="122">
        <f>SUM(T19)</f>
        <v>9</v>
      </c>
      <c r="AI19" s="179">
        <v>1</v>
      </c>
    </row>
    <row r="20" spans="2:35" ht="30" customHeight="1" thickTop="1" thickBot="1" x14ac:dyDescent="0.3">
      <c r="B20" s="6" t="s">
        <v>106</v>
      </c>
      <c r="C20" s="6" t="s">
        <v>12</v>
      </c>
      <c r="D20" s="6" t="s">
        <v>42</v>
      </c>
      <c r="E20" s="6" t="s">
        <v>10</v>
      </c>
      <c r="F20" s="21">
        <v>67</v>
      </c>
      <c r="G20" s="74"/>
      <c r="H20" s="75"/>
      <c r="I20" s="76"/>
      <c r="J20" s="77"/>
      <c r="K20" s="74"/>
      <c r="L20" s="75"/>
      <c r="M20" s="76"/>
      <c r="N20" s="83"/>
      <c r="O20" s="74"/>
      <c r="P20" s="75"/>
      <c r="Q20" s="76"/>
      <c r="R20" s="77"/>
      <c r="S20" s="74"/>
      <c r="T20" s="75"/>
      <c r="U20" s="76"/>
      <c r="V20" s="77"/>
      <c r="W20" s="74"/>
      <c r="X20" s="75"/>
      <c r="Y20" s="76"/>
      <c r="Z20" s="77"/>
      <c r="AA20" s="74"/>
      <c r="AB20" s="75"/>
      <c r="AC20" s="76"/>
      <c r="AD20" s="77"/>
      <c r="AE20" s="74">
        <v>6</v>
      </c>
      <c r="AF20" s="75">
        <v>9</v>
      </c>
      <c r="AG20" s="9">
        <f t="shared" si="0"/>
        <v>9</v>
      </c>
      <c r="AH20" s="122">
        <f>SUM(AF20)</f>
        <v>9</v>
      </c>
      <c r="AI20" s="179">
        <v>1</v>
      </c>
    </row>
    <row r="21" spans="2:35" ht="30" customHeight="1" thickTop="1" thickBot="1" x14ac:dyDescent="0.3">
      <c r="B21" s="6" t="s">
        <v>171</v>
      </c>
      <c r="C21" s="6" t="s">
        <v>85</v>
      </c>
      <c r="D21" s="6" t="s">
        <v>19</v>
      </c>
      <c r="E21" s="6" t="s">
        <v>10</v>
      </c>
      <c r="F21" s="21">
        <v>60</v>
      </c>
      <c r="G21" s="74"/>
      <c r="H21" s="75"/>
      <c r="I21" s="76"/>
      <c r="J21" s="77"/>
      <c r="K21" s="74"/>
      <c r="L21" s="75"/>
      <c r="M21" s="76"/>
      <c r="N21" s="83"/>
      <c r="O21" s="74"/>
      <c r="P21" s="75"/>
      <c r="Q21" s="76"/>
      <c r="R21" s="77"/>
      <c r="S21" s="74">
        <v>7</v>
      </c>
      <c r="T21" s="75">
        <v>8</v>
      </c>
      <c r="U21" s="76"/>
      <c r="V21" s="77"/>
      <c r="W21" s="74"/>
      <c r="X21" s="75"/>
      <c r="Y21" s="76"/>
      <c r="Z21" s="77"/>
      <c r="AA21" s="74"/>
      <c r="AB21" s="75"/>
      <c r="AC21" s="76"/>
      <c r="AD21" s="77"/>
      <c r="AE21" s="74"/>
      <c r="AF21" s="75"/>
      <c r="AG21" s="9">
        <f t="shared" si="0"/>
        <v>8</v>
      </c>
      <c r="AH21" s="122">
        <f>SUM(T21)</f>
        <v>8</v>
      </c>
      <c r="AI21" s="179">
        <v>1</v>
      </c>
    </row>
    <row r="22" spans="2:35" ht="30" customHeight="1" thickTop="1" thickBot="1" x14ac:dyDescent="0.3">
      <c r="B22" s="6" t="s">
        <v>17</v>
      </c>
      <c r="C22" s="6" t="s">
        <v>8</v>
      </c>
      <c r="D22" s="6" t="s">
        <v>19</v>
      </c>
      <c r="E22" s="6" t="s">
        <v>10</v>
      </c>
      <c r="F22" s="21">
        <v>69</v>
      </c>
      <c r="G22" s="67"/>
      <c r="H22" s="69"/>
      <c r="I22" s="72"/>
      <c r="J22" s="56"/>
      <c r="K22" s="67"/>
      <c r="L22" s="69"/>
      <c r="M22" s="72"/>
      <c r="N22" s="73"/>
      <c r="O22" s="67"/>
      <c r="P22" s="69"/>
      <c r="Q22" s="72"/>
      <c r="R22" s="56"/>
      <c r="S22" s="67"/>
      <c r="T22" s="69"/>
      <c r="U22" s="72"/>
      <c r="V22" s="56"/>
      <c r="W22" s="67"/>
      <c r="X22" s="69"/>
      <c r="Y22" s="72"/>
      <c r="Z22" s="56"/>
      <c r="AA22" s="67"/>
      <c r="AB22" s="69"/>
      <c r="AC22" s="72"/>
      <c r="AD22" s="56"/>
      <c r="AE22" s="67">
        <v>7</v>
      </c>
      <c r="AF22" s="69">
        <v>8</v>
      </c>
      <c r="AG22" s="9">
        <f t="shared" si="0"/>
        <v>8</v>
      </c>
      <c r="AH22" s="122">
        <f>SUM(AF22)</f>
        <v>8</v>
      </c>
      <c r="AI22" s="179">
        <v>1</v>
      </c>
    </row>
    <row r="23" spans="2:35" ht="30" customHeight="1" thickTop="1" thickBot="1" x14ac:dyDescent="0.3">
      <c r="B23" s="3" t="s">
        <v>198</v>
      </c>
      <c r="C23" s="3" t="s">
        <v>113</v>
      </c>
      <c r="D23" s="3" t="s">
        <v>9</v>
      </c>
      <c r="E23" s="3" t="s">
        <v>10</v>
      </c>
      <c r="F23" s="14">
        <v>65</v>
      </c>
      <c r="G23" s="67"/>
      <c r="H23" s="69"/>
      <c r="I23" s="72"/>
      <c r="J23" s="56"/>
      <c r="K23" s="67"/>
      <c r="L23" s="69"/>
      <c r="M23" s="72"/>
      <c r="N23" s="73"/>
      <c r="O23" s="67"/>
      <c r="P23" s="69"/>
      <c r="Q23" s="72"/>
      <c r="R23" s="56"/>
      <c r="S23" s="67"/>
      <c r="T23" s="69"/>
      <c r="U23" s="72"/>
      <c r="V23" s="56"/>
      <c r="W23" s="67"/>
      <c r="X23" s="69"/>
      <c r="Y23" s="72"/>
      <c r="Z23" s="56"/>
      <c r="AA23" s="67"/>
      <c r="AB23" s="69"/>
      <c r="AC23" s="72"/>
      <c r="AD23" s="56"/>
      <c r="AE23" s="67"/>
      <c r="AF23" s="69"/>
      <c r="AG23" s="9">
        <f t="shared" si="0"/>
        <v>0</v>
      </c>
      <c r="AH23" s="122"/>
      <c r="AI23" s="179"/>
    </row>
    <row r="24" spans="2:35" ht="15.75" thickTop="1" x14ac:dyDescent="0.25"/>
  </sheetData>
  <sortState ref="B4:AH23">
    <sortCondition descending="1" ref="AH4:AH23"/>
  </sortState>
  <mergeCells count="13">
    <mergeCell ref="AE2:AF2"/>
    <mergeCell ref="AC2:AD2"/>
    <mergeCell ref="AA2:AB2"/>
    <mergeCell ref="G2:H2"/>
    <mergeCell ref="I2:J2"/>
    <mergeCell ref="K2:L2"/>
    <mergeCell ref="M2:N2"/>
    <mergeCell ref="O2:P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  <ignoredErrors>
    <ignoredError sqref="AH20 AH18 AH1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X27"/>
  <sheetViews>
    <sheetView zoomScale="65" zoomScaleNormal="65" workbookViewId="0">
      <selection activeCell="AJ5" sqref="AJ5"/>
    </sheetView>
  </sheetViews>
  <sheetFormatPr defaultColWidth="16" defaultRowHeight="15" x14ac:dyDescent="0.25"/>
  <cols>
    <col min="1" max="1" width="9.140625" customWidth="1"/>
    <col min="2" max="2" width="21.140625" style="5" customWidth="1"/>
    <col min="3" max="35" width="9.140625" style="5" customWidth="1"/>
    <col min="36" max="1038" width="16" style="5"/>
  </cols>
  <sheetData>
    <row r="1" spans="2:35" ht="15.75" thickBot="1" x14ac:dyDescent="0.3"/>
    <row r="2" spans="2:35" s="2" customFormat="1" ht="36" customHeight="1" thickBot="1" x14ac:dyDescent="0.3">
      <c r="B2" s="191" t="s">
        <v>393</v>
      </c>
      <c r="C2" s="191"/>
      <c r="D2" s="191"/>
      <c r="E2" s="191"/>
      <c r="F2" s="192"/>
      <c r="G2" s="202" t="s">
        <v>139</v>
      </c>
      <c r="H2" s="203"/>
      <c r="I2" s="204" t="s">
        <v>141</v>
      </c>
      <c r="J2" s="205"/>
      <c r="K2" s="202" t="s">
        <v>113</v>
      </c>
      <c r="L2" s="203"/>
      <c r="M2" s="204" t="s">
        <v>240</v>
      </c>
      <c r="N2" s="205"/>
      <c r="O2" s="202" t="s">
        <v>251</v>
      </c>
      <c r="P2" s="203"/>
      <c r="Q2" s="204" t="s">
        <v>253</v>
      </c>
      <c r="R2" s="205"/>
      <c r="S2" s="202" t="s">
        <v>295</v>
      </c>
      <c r="T2" s="203"/>
      <c r="U2" s="204" t="s">
        <v>316</v>
      </c>
      <c r="V2" s="205"/>
      <c r="W2" s="202" t="s">
        <v>8</v>
      </c>
      <c r="X2" s="203"/>
      <c r="Y2" s="204" t="s">
        <v>389</v>
      </c>
      <c r="Z2" s="205"/>
      <c r="AA2" s="202" t="s">
        <v>444</v>
      </c>
      <c r="AB2" s="203"/>
      <c r="AC2" s="204" t="s">
        <v>545</v>
      </c>
      <c r="AD2" s="205"/>
      <c r="AE2" s="202" t="s">
        <v>568</v>
      </c>
      <c r="AF2" s="203"/>
    </row>
    <row r="3" spans="2:35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39" t="s">
        <v>140</v>
      </c>
      <c r="O3" s="31" t="s">
        <v>6</v>
      </c>
      <c r="P3" s="32" t="s">
        <v>140</v>
      </c>
      <c r="Q3" s="38" t="s">
        <v>6</v>
      </c>
      <c r="R3" s="39" t="s">
        <v>140</v>
      </c>
      <c r="S3" s="31" t="s">
        <v>6</v>
      </c>
      <c r="T3" s="32" t="s">
        <v>140</v>
      </c>
      <c r="U3" s="38" t="s">
        <v>6</v>
      </c>
      <c r="V3" s="39" t="s">
        <v>140</v>
      </c>
      <c r="W3" s="31" t="s">
        <v>6</v>
      </c>
      <c r="X3" s="32" t="s">
        <v>140</v>
      </c>
      <c r="Y3" s="38" t="s">
        <v>6</v>
      </c>
      <c r="Z3" s="39" t="s">
        <v>140</v>
      </c>
      <c r="AA3" s="31" t="s">
        <v>6</v>
      </c>
      <c r="AB3" s="32" t="s">
        <v>140</v>
      </c>
      <c r="AC3" s="38" t="s">
        <v>6</v>
      </c>
      <c r="AD3" s="39" t="s">
        <v>140</v>
      </c>
      <c r="AE3" s="31" t="s">
        <v>6</v>
      </c>
      <c r="AF3" s="32" t="s">
        <v>140</v>
      </c>
      <c r="AG3" s="12" t="s">
        <v>143</v>
      </c>
      <c r="AH3" s="123" t="s">
        <v>546</v>
      </c>
      <c r="AI3" s="178" t="s">
        <v>597</v>
      </c>
    </row>
    <row r="4" spans="2:35" ht="30" customHeight="1" thickTop="1" thickBot="1" x14ac:dyDescent="0.3">
      <c r="B4" s="3" t="s">
        <v>146</v>
      </c>
      <c r="C4" s="3" t="s">
        <v>14</v>
      </c>
      <c r="D4" s="3" t="s">
        <v>9</v>
      </c>
      <c r="E4" s="3" t="s">
        <v>10</v>
      </c>
      <c r="F4" s="14">
        <v>302</v>
      </c>
      <c r="G4" s="33"/>
      <c r="H4" s="34"/>
      <c r="I4" s="40">
        <v>3</v>
      </c>
      <c r="J4" s="55">
        <v>12</v>
      </c>
      <c r="K4" s="140">
        <v>3</v>
      </c>
      <c r="L4" s="145">
        <v>12</v>
      </c>
      <c r="M4" s="154">
        <v>3</v>
      </c>
      <c r="N4" s="155">
        <v>12</v>
      </c>
      <c r="O4" s="65"/>
      <c r="P4" s="68"/>
      <c r="Q4" s="70">
        <v>2</v>
      </c>
      <c r="R4" s="71">
        <v>13</v>
      </c>
      <c r="S4" s="140">
        <v>3</v>
      </c>
      <c r="T4" s="145">
        <v>12</v>
      </c>
      <c r="U4" s="154">
        <v>5</v>
      </c>
      <c r="V4" s="155">
        <v>10</v>
      </c>
      <c r="W4" s="65">
        <v>2</v>
      </c>
      <c r="X4" s="68">
        <v>13</v>
      </c>
      <c r="Y4" s="70">
        <v>1</v>
      </c>
      <c r="Z4" s="71">
        <v>15</v>
      </c>
      <c r="AA4" s="65"/>
      <c r="AB4" s="68"/>
      <c r="AC4" s="70">
        <v>1</v>
      </c>
      <c r="AD4" s="71">
        <v>15</v>
      </c>
      <c r="AE4" s="65">
        <v>1</v>
      </c>
      <c r="AF4" s="68">
        <v>15</v>
      </c>
      <c r="AG4" s="12">
        <f t="shared" ref="AG4:AG26" si="0">SUM(H4,J4,L4,N4,P4,R4,T4,V4,X4,Z4,AB4,AD4,AF4)</f>
        <v>129</v>
      </c>
      <c r="AH4" s="123">
        <f>SUM(J4,R4,X4,Z4,AD4,AF4)</f>
        <v>83</v>
      </c>
      <c r="AI4" s="179">
        <v>10</v>
      </c>
    </row>
    <row r="5" spans="2:35" ht="30" customHeight="1" thickTop="1" thickBot="1" x14ac:dyDescent="0.3">
      <c r="B5" s="3" t="s">
        <v>104</v>
      </c>
      <c r="C5" s="3" t="s">
        <v>105</v>
      </c>
      <c r="D5" s="3" t="s">
        <v>19</v>
      </c>
      <c r="E5" s="3" t="s">
        <v>10</v>
      </c>
      <c r="F5" s="14">
        <v>301</v>
      </c>
      <c r="G5" s="33">
        <v>2</v>
      </c>
      <c r="H5" s="34">
        <v>13</v>
      </c>
      <c r="I5" s="154">
        <v>4</v>
      </c>
      <c r="J5" s="156">
        <v>11</v>
      </c>
      <c r="K5" s="33"/>
      <c r="L5" s="34"/>
      <c r="M5" s="70">
        <v>2</v>
      </c>
      <c r="N5" s="71">
        <v>13</v>
      </c>
      <c r="O5" s="65">
        <v>2</v>
      </c>
      <c r="P5" s="68">
        <v>13</v>
      </c>
      <c r="Q5" s="70">
        <v>3</v>
      </c>
      <c r="R5" s="71">
        <v>12</v>
      </c>
      <c r="S5" s="65">
        <v>2</v>
      </c>
      <c r="T5" s="68">
        <v>13</v>
      </c>
      <c r="U5" s="154">
        <v>7</v>
      </c>
      <c r="V5" s="155">
        <v>8</v>
      </c>
      <c r="W5" s="65"/>
      <c r="X5" s="68"/>
      <c r="Y5" s="70"/>
      <c r="Z5" s="71"/>
      <c r="AA5" s="65"/>
      <c r="AB5" s="68"/>
      <c r="AC5" s="70">
        <v>2</v>
      </c>
      <c r="AD5" s="71">
        <v>13</v>
      </c>
      <c r="AE5" s="65"/>
      <c r="AF5" s="68"/>
      <c r="AG5" s="12">
        <f t="shared" si="0"/>
        <v>96</v>
      </c>
      <c r="AH5" s="123">
        <f>SUM(H5,N5,P5,R5,T5,AD5)</f>
        <v>77</v>
      </c>
      <c r="AI5" s="179">
        <v>8</v>
      </c>
    </row>
    <row r="6" spans="2:35" ht="30" customHeight="1" thickTop="1" thickBot="1" x14ac:dyDescent="0.3">
      <c r="B6" s="3" t="s">
        <v>147</v>
      </c>
      <c r="C6" s="3" t="s">
        <v>14</v>
      </c>
      <c r="D6" s="3" t="s">
        <v>9</v>
      </c>
      <c r="E6" s="3" t="s">
        <v>10</v>
      </c>
      <c r="F6" s="14">
        <v>303</v>
      </c>
      <c r="G6" s="33"/>
      <c r="H6" s="34"/>
      <c r="I6" s="154">
        <v>5</v>
      </c>
      <c r="J6" s="156">
        <v>10</v>
      </c>
      <c r="K6" s="140">
        <v>7</v>
      </c>
      <c r="L6" s="145">
        <v>8</v>
      </c>
      <c r="M6" s="70"/>
      <c r="N6" s="71"/>
      <c r="O6" s="65">
        <v>3</v>
      </c>
      <c r="P6" s="68">
        <v>12</v>
      </c>
      <c r="Q6" s="70"/>
      <c r="R6" s="71"/>
      <c r="S6" s="65"/>
      <c r="T6" s="68"/>
      <c r="U6" s="154">
        <v>6</v>
      </c>
      <c r="V6" s="155">
        <v>9</v>
      </c>
      <c r="W6" s="65">
        <v>3</v>
      </c>
      <c r="X6" s="68">
        <v>12</v>
      </c>
      <c r="Y6" s="70">
        <v>3</v>
      </c>
      <c r="Z6" s="71">
        <v>12</v>
      </c>
      <c r="AA6" s="65">
        <v>4</v>
      </c>
      <c r="AB6" s="68">
        <v>11</v>
      </c>
      <c r="AC6" s="70">
        <v>3</v>
      </c>
      <c r="AD6" s="71">
        <v>12</v>
      </c>
      <c r="AE6" s="65">
        <v>2</v>
      </c>
      <c r="AF6" s="68">
        <v>13</v>
      </c>
      <c r="AG6" s="12">
        <f t="shared" si="0"/>
        <v>99</v>
      </c>
      <c r="AH6" s="123">
        <f>SUM(P6,X6,AD6,AB6,Z6,AF6)</f>
        <v>72</v>
      </c>
      <c r="AI6" s="179">
        <v>9</v>
      </c>
    </row>
    <row r="7" spans="2:35" ht="30" customHeight="1" thickTop="1" thickBot="1" x14ac:dyDescent="0.3">
      <c r="B7" s="3" t="s">
        <v>103</v>
      </c>
      <c r="C7" s="3" t="s">
        <v>14</v>
      </c>
      <c r="D7" s="3" t="s">
        <v>42</v>
      </c>
      <c r="E7" s="3" t="s">
        <v>10</v>
      </c>
      <c r="F7" s="14">
        <v>300</v>
      </c>
      <c r="G7" s="33">
        <v>1</v>
      </c>
      <c r="H7" s="34">
        <v>15</v>
      </c>
      <c r="I7" s="40">
        <v>2</v>
      </c>
      <c r="J7" s="55">
        <v>13</v>
      </c>
      <c r="K7" s="33"/>
      <c r="L7" s="34"/>
      <c r="M7" s="70">
        <v>1</v>
      </c>
      <c r="N7" s="71">
        <v>15</v>
      </c>
      <c r="O7" s="65"/>
      <c r="P7" s="68"/>
      <c r="Q7" s="70"/>
      <c r="R7" s="71"/>
      <c r="S7" s="65">
        <v>4</v>
      </c>
      <c r="T7" s="68">
        <v>11</v>
      </c>
      <c r="U7" s="70"/>
      <c r="V7" s="71"/>
      <c r="W7" s="65"/>
      <c r="X7" s="68"/>
      <c r="Y7" s="70"/>
      <c r="Z7" s="71"/>
      <c r="AA7" s="65"/>
      <c r="AB7" s="68"/>
      <c r="AC7" s="70"/>
      <c r="AD7" s="71"/>
      <c r="AE7" s="65"/>
      <c r="AF7" s="68"/>
      <c r="AG7" s="12">
        <f t="shared" si="0"/>
        <v>54</v>
      </c>
      <c r="AH7" s="123">
        <f>SUM(H7,J7,N7,T7,)</f>
        <v>54</v>
      </c>
      <c r="AI7" s="179">
        <v>4</v>
      </c>
    </row>
    <row r="8" spans="2:35" ht="30" customHeight="1" thickTop="1" thickBot="1" x14ac:dyDescent="0.3">
      <c r="B8" s="3" t="s">
        <v>106</v>
      </c>
      <c r="C8" s="3" t="s">
        <v>12</v>
      </c>
      <c r="D8" s="3" t="s">
        <v>42</v>
      </c>
      <c r="E8" s="3" t="s">
        <v>10</v>
      </c>
      <c r="F8" s="14">
        <v>312</v>
      </c>
      <c r="G8" s="33"/>
      <c r="H8" s="34"/>
      <c r="I8" s="40"/>
      <c r="J8" s="55"/>
      <c r="K8" s="33"/>
      <c r="L8" s="34"/>
      <c r="M8" s="70">
        <v>5</v>
      </c>
      <c r="N8" s="71">
        <v>10</v>
      </c>
      <c r="O8" s="65"/>
      <c r="P8" s="68"/>
      <c r="Q8" s="70"/>
      <c r="R8" s="71"/>
      <c r="S8" s="65"/>
      <c r="T8" s="68"/>
      <c r="U8" s="70">
        <v>1</v>
      </c>
      <c r="V8" s="71">
        <v>15</v>
      </c>
      <c r="W8" s="65">
        <v>1</v>
      </c>
      <c r="X8" s="68">
        <v>15</v>
      </c>
      <c r="Y8" s="70"/>
      <c r="Z8" s="71"/>
      <c r="AA8" s="65">
        <v>2</v>
      </c>
      <c r="AB8" s="68">
        <v>13</v>
      </c>
      <c r="AC8" s="70"/>
      <c r="AD8" s="71"/>
      <c r="AE8" s="65"/>
      <c r="AF8" s="68"/>
      <c r="AG8" s="12">
        <f t="shared" si="0"/>
        <v>53</v>
      </c>
      <c r="AH8" s="123">
        <f>SUM(N8,V8,X8,AB8)</f>
        <v>53</v>
      </c>
      <c r="AI8" s="179">
        <v>4</v>
      </c>
    </row>
    <row r="9" spans="2:35" ht="30" customHeight="1" thickTop="1" thickBot="1" x14ac:dyDescent="0.3">
      <c r="B9" s="3" t="s">
        <v>199</v>
      </c>
      <c r="C9" s="3" t="s">
        <v>200</v>
      </c>
      <c r="D9" s="3" t="s">
        <v>19</v>
      </c>
      <c r="E9" s="3" t="s">
        <v>10</v>
      </c>
      <c r="F9" s="14">
        <v>308</v>
      </c>
      <c r="G9" s="33"/>
      <c r="H9" s="34"/>
      <c r="I9" s="40"/>
      <c r="J9" s="55"/>
      <c r="K9" s="33">
        <v>5</v>
      </c>
      <c r="L9" s="34">
        <v>10</v>
      </c>
      <c r="M9" s="70"/>
      <c r="N9" s="71"/>
      <c r="O9" s="65">
        <v>4</v>
      </c>
      <c r="P9" s="68">
        <v>11</v>
      </c>
      <c r="Q9" s="70">
        <v>5</v>
      </c>
      <c r="R9" s="71">
        <v>10</v>
      </c>
      <c r="S9" s="65"/>
      <c r="T9" s="68"/>
      <c r="U9" s="70"/>
      <c r="V9" s="71"/>
      <c r="W9" s="65">
        <v>5</v>
      </c>
      <c r="X9" s="68">
        <v>10</v>
      </c>
      <c r="Y9" s="70">
        <v>5</v>
      </c>
      <c r="Z9" s="71">
        <v>10</v>
      </c>
      <c r="AA9" s="65"/>
      <c r="AB9" s="68"/>
      <c r="AC9" s="70"/>
      <c r="AD9" s="71"/>
      <c r="AE9" s="65"/>
      <c r="AF9" s="68"/>
      <c r="AG9" s="12">
        <f t="shared" si="0"/>
        <v>51</v>
      </c>
      <c r="AH9" s="123">
        <f>SUM(L9,P9,R9,X9,Z9)</f>
        <v>51</v>
      </c>
      <c r="AI9" s="179">
        <v>5</v>
      </c>
    </row>
    <row r="10" spans="2:35" ht="30" customHeight="1" thickTop="1" thickBot="1" x14ac:dyDescent="0.3">
      <c r="B10" s="3" t="s">
        <v>203</v>
      </c>
      <c r="C10" s="3" t="s">
        <v>204</v>
      </c>
      <c r="D10" s="3" t="s">
        <v>19</v>
      </c>
      <c r="E10" s="3" t="s">
        <v>10</v>
      </c>
      <c r="F10" s="14">
        <v>311</v>
      </c>
      <c r="G10" s="33"/>
      <c r="H10" s="34"/>
      <c r="I10" s="40"/>
      <c r="J10" s="55"/>
      <c r="K10" s="33">
        <v>9</v>
      </c>
      <c r="L10" s="34">
        <v>6</v>
      </c>
      <c r="M10" s="70">
        <v>4</v>
      </c>
      <c r="N10" s="71">
        <v>11</v>
      </c>
      <c r="O10" s="65"/>
      <c r="P10" s="68"/>
      <c r="Q10" s="70"/>
      <c r="R10" s="71"/>
      <c r="S10" s="65"/>
      <c r="T10" s="68"/>
      <c r="U10" s="70"/>
      <c r="V10" s="71"/>
      <c r="W10" s="65"/>
      <c r="X10" s="68"/>
      <c r="Y10" s="70">
        <v>2</v>
      </c>
      <c r="Z10" s="71">
        <v>13</v>
      </c>
      <c r="AA10" s="65"/>
      <c r="AB10" s="68"/>
      <c r="AC10" s="70"/>
      <c r="AD10" s="71"/>
      <c r="AE10" s="65"/>
      <c r="AF10" s="68"/>
      <c r="AG10" s="12">
        <f t="shared" si="0"/>
        <v>30</v>
      </c>
      <c r="AH10" s="123">
        <f>SUM(L10,N10,Z10)</f>
        <v>30</v>
      </c>
      <c r="AI10" s="179">
        <v>3</v>
      </c>
    </row>
    <row r="11" spans="2:35" ht="30" customHeight="1" thickTop="1" thickBot="1" x14ac:dyDescent="0.3">
      <c r="B11" s="3" t="s">
        <v>148</v>
      </c>
      <c r="C11" s="3" t="s">
        <v>12</v>
      </c>
      <c r="D11" s="3" t="s">
        <v>9</v>
      </c>
      <c r="E11" s="3" t="s">
        <v>10</v>
      </c>
      <c r="F11" s="14">
        <v>305</v>
      </c>
      <c r="G11" s="33"/>
      <c r="H11" s="34"/>
      <c r="I11" s="40">
        <v>1</v>
      </c>
      <c r="J11" s="55">
        <v>15</v>
      </c>
      <c r="K11" s="33">
        <v>2</v>
      </c>
      <c r="L11" s="34">
        <v>13</v>
      </c>
      <c r="M11" s="70"/>
      <c r="N11" s="71"/>
      <c r="O11" s="65"/>
      <c r="P11" s="68"/>
      <c r="Q11" s="70"/>
      <c r="R11" s="71"/>
      <c r="S11" s="65"/>
      <c r="T11" s="68"/>
      <c r="U11" s="70"/>
      <c r="V11" s="71"/>
      <c r="W11" s="65"/>
      <c r="X11" s="68"/>
      <c r="Y11" s="70"/>
      <c r="Z11" s="71"/>
      <c r="AA11" s="65"/>
      <c r="AB11" s="68"/>
      <c r="AC11" s="70"/>
      <c r="AD11" s="71"/>
      <c r="AE11" s="65"/>
      <c r="AF11" s="68"/>
      <c r="AG11" s="12">
        <f t="shared" si="0"/>
        <v>28</v>
      </c>
      <c r="AH11" s="123">
        <f>SUM(J11,L11,)</f>
        <v>28</v>
      </c>
      <c r="AI11" s="179">
        <v>2</v>
      </c>
    </row>
    <row r="12" spans="2:35" ht="30" customHeight="1" thickTop="1" thickBot="1" x14ac:dyDescent="0.3">
      <c r="B12" s="3" t="s">
        <v>256</v>
      </c>
      <c r="C12" s="3" t="s">
        <v>8</v>
      </c>
      <c r="D12" s="3" t="s">
        <v>19</v>
      </c>
      <c r="E12" s="3" t="s">
        <v>10</v>
      </c>
      <c r="F12" s="14">
        <v>313</v>
      </c>
      <c r="G12" s="33"/>
      <c r="H12" s="34"/>
      <c r="I12" s="40"/>
      <c r="J12" s="55"/>
      <c r="K12" s="33"/>
      <c r="L12" s="34"/>
      <c r="M12" s="70"/>
      <c r="N12" s="71"/>
      <c r="O12" s="65">
        <v>1</v>
      </c>
      <c r="P12" s="68">
        <v>15</v>
      </c>
      <c r="Q12" s="70"/>
      <c r="R12" s="71"/>
      <c r="S12" s="65"/>
      <c r="T12" s="68"/>
      <c r="U12" s="70">
        <v>3</v>
      </c>
      <c r="V12" s="71">
        <v>12</v>
      </c>
      <c r="W12" s="65"/>
      <c r="X12" s="68"/>
      <c r="Y12" s="70"/>
      <c r="Z12" s="71"/>
      <c r="AA12" s="65"/>
      <c r="AB12" s="68"/>
      <c r="AC12" s="70"/>
      <c r="AD12" s="71"/>
      <c r="AE12" s="65"/>
      <c r="AF12" s="68"/>
      <c r="AG12" s="12">
        <f t="shared" si="0"/>
        <v>27</v>
      </c>
      <c r="AH12" s="123">
        <f>SUM(P12,V12,)</f>
        <v>27</v>
      </c>
      <c r="AI12" s="179">
        <v>2</v>
      </c>
    </row>
    <row r="13" spans="2:35" ht="30" customHeight="1" thickTop="1" thickBot="1" x14ac:dyDescent="0.3">
      <c r="B13" s="3" t="s">
        <v>80</v>
      </c>
      <c r="C13" s="3" t="s">
        <v>8</v>
      </c>
      <c r="D13" s="3" t="s">
        <v>9</v>
      </c>
      <c r="E13" s="3" t="s">
        <v>10</v>
      </c>
      <c r="F13" s="14">
        <v>307</v>
      </c>
      <c r="G13" s="33"/>
      <c r="H13" s="34"/>
      <c r="I13" s="40"/>
      <c r="J13" s="55"/>
      <c r="K13" s="33">
        <v>4</v>
      </c>
      <c r="L13" s="34">
        <v>11</v>
      </c>
      <c r="M13" s="70"/>
      <c r="N13" s="71"/>
      <c r="O13" s="65"/>
      <c r="P13" s="68"/>
      <c r="Q13" s="70"/>
      <c r="R13" s="71"/>
      <c r="S13" s="65">
        <v>1</v>
      </c>
      <c r="T13" s="68">
        <v>15</v>
      </c>
      <c r="U13" s="70"/>
      <c r="V13" s="71"/>
      <c r="W13" s="65"/>
      <c r="X13" s="68"/>
      <c r="Y13" s="70"/>
      <c r="Z13" s="71"/>
      <c r="AA13" s="65"/>
      <c r="AB13" s="68"/>
      <c r="AC13" s="70"/>
      <c r="AD13" s="71"/>
      <c r="AE13" s="65"/>
      <c r="AF13" s="68"/>
      <c r="AG13" s="12">
        <f t="shared" si="0"/>
        <v>26</v>
      </c>
      <c r="AH13" s="123">
        <f>SUM(L13,T13,)</f>
        <v>26</v>
      </c>
      <c r="AI13" s="179">
        <v>2</v>
      </c>
    </row>
    <row r="14" spans="2:35" ht="30" customHeight="1" thickTop="1" thickBot="1" x14ac:dyDescent="0.3">
      <c r="B14" s="3" t="s">
        <v>447</v>
      </c>
      <c r="C14" s="3" t="s">
        <v>8</v>
      </c>
      <c r="D14" s="3" t="s">
        <v>19</v>
      </c>
      <c r="E14" s="3" t="s">
        <v>10</v>
      </c>
      <c r="F14" s="14">
        <v>322</v>
      </c>
      <c r="G14" s="33"/>
      <c r="H14" s="34"/>
      <c r="I14" s="40"/>
      <c r="J14" s="55"/>
      <c r="K14" s="33"/>
      <c r="L14" s="34"/>
      <c r="M14" s="70"/>
      <c r="N14" s="71"/>
      <c r="O14" s="65"/>
      <c r="P14" s="68"/>
      <c r="Q14" s="70"/>
      <c r="R14" s="71"/>
      <c r="S14" s="65"/>
      <c r="T14" s="68"/>
      <c r="U14" s="70"/>
      <c r="V14" s="71"/>
      <c r="W14" s="65"/>
      <c r="X14" s="68"/>
      <c r="Y14" s="70"/>
      <c r="Z14" s="71"/>
      <c r="AA14" s="65">
        <v>3</v>
      </c>
      <c r="AB14" s="68">
        <v>12</v>
      </c>
      <c r="AC14" s="70"/>
      <c r="AD14" s="71"/>
      <c r="AE14" s="65">
        <v>3</v>
      </c>
      <c r="AF14" s="68">
        <v>12</v>
      </c>
      <c r="AG14" s="12">
        <f t="shared" si="0"/>
        <v>24</v>
      </c>
      <c r="AH14" s="123">
        <f>SUM(AB14,AF14)</f>
        <v>24</v>
      </c>
      <c r="AI14" s="179">
        <v>2</v>
      </c>
    </row>
    <row r="15" spans="2:35" ht="30" customHeight="1" thickTop="1" thickBot="1" x14ac:dyDescent="0.3">
      <c r="B15" s="3" t="s">
        <v>198</v>
      </c>
      <c r="C15" s="3" t="s">
        <v>113</v>
      </c>
      <c r="D15" s="3" t="s">
        <v>9</v>
      </c>
      <c r="E15" s="3" t="s">
        <v>10</v>
      </c>
      <c r="F15" s="14">
        <v>306</v>
      </c>
      <c r="G15" s="33"/>
      <c r="H15" s="34"/>
      <c r="I15" s="40"/>
      <c r="J15" s="55"/>
      <c r="K15" s="33">
        <v>1</v>
      </c>
      <c r="L15" s="34">
        <v>15</v>
      </c>
      <c r="M15" s="70"/>
      <c r="N15" s="71"/>
      <c r="O15" s="65"/>
      <c r="P15" s="68"/>
      <c r="Q15" s="70"/>
      <c r="R15" s="71"/>
      <c r="S15" s="65"/>
      <c r="T15" s="68"/>
      <c r="U15" s="70"/>
      <c r="V15" s="71"/>
      <c r="W15" s="65"/>
      <c r="X15" s="68"/>
      <c r="Y15" s="70"/>
      <c r="Z15" s="71"/>
      <c r="AA15" s="65"/>
      <c r="AB15" s="68"/>
      <c r="AC15" s="70"/>
      <c r="AD15" s="71"/>
      <c r="AE15" s="65"/>
      <c r="AF15" s="68"/>
      <c r="AG15" s="12">
        <f t="shared" si="0"/>
        <v>15</v>
      </c>
      <c r="AH15" s="123">
        <f>SUM(L15)</f>
        <v>15</v>
      </c>
      <c r="AI15" s="179">
        <v>1</v>
      </c>
    </row>
    <row r="16" spans="2:35" ht="30" customHeight="1" thickTop="1" thickBot="1" x14ac:dyDescent="0.3">
      <c r="B16" s="3" t="s">
        <v>286</v>
      </c>
      <c r="C16" s="3" t="s">
        <v>8</v>
      </c>
      <c r="D16" s="3" t="s">
        <v>42</v>
      </c>
      <c r="E16" s="3" t="s">
        <v>10</v>
      </c>
      <c r="F16" s="14">
        <v>315</v>
      </c>
      <c r="G16" s="65"/>
      <c r="H16" s="68"/>
      <c r="I16" s="70"/>
      <c r="J16" s="55"/>
      <c r="K16" s="65"/>
      <c r="L16" s="68"/>
      <c r="M16" s="70"/>
      <c r="N16" s="71"/>
      <c r="O16" s="65"/>
      <c r="P16" s="68"/>
      <c r="Q16" s="70">
        <v>1</v>
      </c>
      <c r="R16" s="71">
        <v>15</v>
      </c>
      <c r="S16" s="65"/>
      <c r="T16" s="68"/>
      <c r="U16" s="70"/>
      <c r="V16" s="71"/>
      <c r="W16" s="65"/>
      <c r="X16" s="68"/>
      <c r="Y16" s="70"/>
      <c r="Z16" s="71"/>
      <c r="AA16" s="65"/>
      <c r="AB16" s="68"/>
      <c r="AC16" s="70"/>
      <c r="AD16" s="71"/>
      <c r="AE16" s="65"/>
      <c r="AF16" s="68"/>
      <c r="AG16" s="12">
        <f t="shared" si="0"/>
        <v>15</v>
      </c>
      <c r="AH16" s="123">
        <f>SUM(R16)</f>
        <v>15</v>
      </c>
      <c r="AI16" s="179">
        <v>1</v>
      </c>
    </row>
    <row r="17" spans="2:35" ht="30" customHeight="1" thickTop="1" thickBot="1" x14ac:dyDescent="0.3">
      <c r="B17" s="6" t="s">
        <v>390</v>
      </c>
      <c r="C17" s="6" t="s">
        <v>192</v>
      </c>
      <c r="D17" s="6" t="s">
        <v>9</v>
      </c>
      <c r="E17" s="6" t="s">
        <v>10</v>
      </c>
      <c r="F17" s="21">
        <v>321</v>
      </c>
      <c r="G17" s="65"/>
      <c r="H17" s="68"/>
      <c r="I17" s="70"/>
      <c r="J17" s="55"/>
      <c r="K17" s="65"/>
      <c r="L17" s="68"/>
      <c r="M17" s="70"/>
      <c r="N17" s="71"/>
      <c r="O17" s="65"/>
      <c r="P17" s="68"/>
      <c r="Q17" s="70"/>
      <c r="R17" s="71"/>
      <c r="S17" s="65"/>
      <c r="T17" s="68"/>
      <c r="U17" s="70"/>
      <c r="V17" s="71"/>
      <c r="W17" s="65"/>
      <c r="X17" s="68"/>
      <c r="Y17" s="70"/>
      <c r="Z17" s="71"/>
      <c r="AA17" s="65">
        <v>1</v>
      </c>
      <c r="AB17" s="68">
        <v>15</v>
      </c>
      <c r="AC17" s="70"/>
      <c r="AD17" s="71"/>
      <c r="AE17" s="65"/>
      <c r="AF17" s="68"/>
      <c r="AG17" s="12">
        <f t="shared" si="0"/>
        <v>15</v>
      </c>
      <c r="AH17" s="123">
        <f>SUM(AB17,)</f>
        <v>15</v>
      </c>
      <c r="AI17" s="179">
        <v>1</v>
      </c>
    </row>
    <row r="18" spans="2:35" ht="30" customHeight="1" thickTop="1" thickBot="1" x14ac:dyDescent="0.3">
      <c r="B18" s="6" t="s">
        <v>318</v>
      </c>
      <c r="C18" s="6" t="s">
        <v>12</v>
      </c>
      <c r="D18" s="6" t="s">
        <v>9</v>
      </c>
      <c r="E18" s="6" t="s">
        <v>10</v>
      </c>
      <c r="F18" s="21">
        <v>317</v>
      </c>
      <c r="G18" s="65"/>
      <c r="H18" s="68"/>
      <c r="I18" s="70"/>
      <c r="J18" s="55"/>
      <c r="K18" s="65"/>
      <c r="L18" s="68"/>
      <c r="M18" s="70"/>
      <c r="N18" s="71"/>
      <c r="O18" s="65"/>
      <c r="P18" s="68"/>
      <c r="Q18" s="70"/>
      <c r="R18" s="71"/>
      <c r="S18" s="65"/>
      <c r="T18" s="68"/>
      <c r="U18" s="70">
        <v>2</v>
      </c>
      <c r="V18" s="71">
        <v>13</v>
      </c>
      <c r="W18" s="65"/>
      <c r="X18" s="68"/>
      <c r="Y18" s="70"/>
      <c r="Z18" s="71"/>
      <c r="AA18" s="65"/>
      <c r="AB18" s="68"/>
      <c r="AC18" s="70"/>
      <c r="AD18" s="71"/>
      <c r="AE18" s="65"/>
      <c r="AF18" s="68"/>
      <c r="AG18" s="12">
        <f t="shared" si="0"/>
        <v>13</v>
      </c>
      <c r="AH18" s="123">
        <f>SUM(V18)</f>
        <v>13</v>
      </c>
      <c r="AI18" s="179">
        <v>1</v>
      </c>
    </row>
    <row r="19" spans="2:35" ht="30" customHeight="1" thickTop="1" thickBot="1" x14ac:dyDescent="0.3">
      <c r="B19" s="6" t="s">
        <v>156</v>
      </c>
      <c r="C19" s="6" t="s">
        <v>8</v>
      </c>
      <c r="D19" s="6" t="s">
        <v>9</v>
      </c>
      <c r="E19" s="6" t="s">
        <v>10</v>
      </c>
      <c r="F19" s="21">
        <v>314</v>
      </c>
      <c r="G19" s="65"/>
      <c r="H19" s="68"/>
      <c r="I19" s="70"/>
      <c r="J19" s="55"/>
      <c r="K19" s="65"/>
      <c r="L19" s="68"/>
      <c r="M19" s="70"/>
      <c r="N19" s="71"/>
      <c r="O19" s="65"/>
      <c r="P19" s="68"/>
      <c r="Q19" s="70">
        <v>4</v>
      </c>
      <c r="R19" s="71">
        <v>11</v>
      </c>
      <c r="S19" s="65"/>
      <c r="T19" s="68"/>
      <c r="U19" s="70"/>
      <c r="V19" s="71"/>
      <c r="W19" s="65"/>
      <c r="X19" s="68"/>
      <c r="Y19" s="70"/>
      <c r="Z19" s="71"/>
      <c r="AA19" s="65"/>
      <c r="AB19" s="68"/>
      <c r="AC19" s="70"/>
      <c r="AD19" s="71"/>
      <c r="AE19" s="65"/>
      <c r="AF19" s="68"/>
      <c r="AG19" s="12">
        <f t="shared" si="0"/>
        <v>11</v>
      </c>
      <c r="AH19" s="123">
        <f>SUM(R19)</f>
        <v>11</v>
      </c>
      <c r="AI19" s="179">
        <v>1</v>
      </c>
    </row>
    <row r="20" spans="2:35" ht="30" customHeight="1" thickTop="1" thickBot="1" x14ac:dyDescent="0.3">
      <c r="B20" s="6" t="s">
        <v>76</v>
      </c>
      <c r="C20" s="6" t="s">
        <v>12</v>
      </c>
      <c r="D20" s="6" t="s">
        <v>9</v>
      </c>
      <c r="E20" s="6" t="s">
        <v>10</v>
      </c>
      <c r="F20" s="21">
        <v>316</v>
      </c>
      <c r="G20" s="65"/>
      <c r="H20" s="68"/>
      <c r="I20" s="70"/>
      <c r="J20" s="55"/>
      <c r="K20" s="65"/>
      <c r="L20" s="68"/>
      <c r="M20" s="70"/>
      <c r="N20" s="71"/>
      <c r="O20" s="65"/>
      <c r="P20" s="68"/>
      <c r="Q20" s="70"/>
      <c r="R20" s="71"/>
      <c r="S20" s="65"/>
      <c r="T20" s="68"/>
      <c r="U20" s="70">
        <v>4</v>
      </c>
      <c r="V20" s="71">
        <v>11</v>
      </c>
      <c r="W20" s="65"/>
      <c r="X20" s="68"/>
      <c r="Y20" s="70"/>
      <c r="Z20" s="71"/>
      <c r="AA20" s="65"/>
      <c r="AB20" s="68"/>
      <c r="AC20" s="70"/>
      <c r="AD20" s="71"/>
      <c r="AE20" s="65"/>
      <c r="AF20" s="68"/>
      <c r="AG20" s="12">
        <f t="shared" si="0"/>
        <v>11</v>
      </c>
      <c r="AH20" s="123">
        <f>SUM(V20)</f>
        <v>11</v>
      </c>
      <c r="AI20" s="179">
        <v>1</v>
      </c>
    </row>
    <row r="21" spans="2:35" ht="30" customHeight="1" thickTop="1" thickBot="1" x14ac:dyDescent="0.3">
      <c r="B21" s="6" t="s">
        <v>355</v>
      </c>
      <c r="C21" s="3" t="s">
        <v>8</v>
      </c>
      <c r="D21" s="3" t="s">
        <v>19</v>
      </c>
      <c r="E21" s="3" t="s">
        <v>10</v>
      </c>
      <c r="F21" s="14">
        <v>319</v>
      </c>
      <c r="G21" s="33"/>
      <c r="H21" s="34"/>
      <c r="I21" s="40"/>
      <c r="J21" s="55"/>
      <c r="K21" s="33"/>
      <c r="L21" s="34"/>
      <c r="M21" s="70"/>
      <c r="N21" s="71"/>
      <c r="O21" s="65"/>
      <c r="P21" s="68"/>
      <c r="Q21" s="70"/>
      <c r="R21" s="71"/>
      <c r="S21" s="65"/>
      <c r="T21" s="68"/>
      <c r="U21" s="70"/>
      <c r="V21" s="71"/>
      <c r="W21" s="65">
        <v>4</v>
      </c>
      <c r="X21" s="68">
        <v>11</v>
      </c>
      <c r="Y21" s="70"/>
      <c r="Z21" s="71"/>
      <c r="AA21" s="65"/>
      <c r="AB21" s="68"/>
      <c r="AC21" s="70"/>
      <c r="AD21" s="71"/>
      <c r="AE21" s="65"/>
      <c r="AF21" s="68"/>
      <c r="AG21" s="12">
        <f t="shared" si="0"/>
        <v>11</v>
      </c>
      <c r="AH21" s="123">
        <f>SUM(X21,)</f>
        <v>11</v>
      </c>
      <c r="AI21" s="179">
        <v>1</v>
      </c>
    </row>
    <row r="22" spans="2:35" ht="30" customHeight="1" thickTop="1" thickBot="1" x14ac:dyDescent="0.3">
      <c r="B22" s="6" t="s">
        <v>402</v>
      </c>
      <c r="C22" s="6" t="s">
        <v>403</v>
      </c>
      <c r="D22" s="6" t="s">
        <v>19</v>
      </c>
      <c r="E22" s="6" t="s">
        <v>10</v>
      </c>
      <c r="F22" s="21">
        <v>320</v>
      </c>
      <c r="G22" s="67"/>
      <c r="H22" s="69"/>
      <c r="I22" s="72"/>
      <c r="J22" s="56"/>
      <c r="K22" s="67"/>
      <c r="L22" s="69"/>
      <c r="M22" s="72"/>
      <c r="N22" s="73"/>
      <c r="O22" s="67"/>
      <c r="P22" s="69"/>
      <c r="Q22" s="72"/>
      <c r="R22" s="73"/>
      <c r="S22" s="67"/>
      <c r="T22" s="69"/>
      <c r="U22" s="72"/>
      <c r="V22" s="73"/>
      <c r="W22" s="67"/>
      <c r="X22" s="69"/>
      <c r="Y22" s="72">
        <v>4</v>
      </c>
      <c r="Z22" s="73">
        <v>11</v>
      </c>
      <c r="AA22" s="67"/>
      <c r="AB22" s="69"/>
      <c r="AC22" s="72"/>
      <c r="AD22" s="73"/>
      <c r="AE22" s="67"/>
      <c r="AF22" s="69"/>
      <c r="AG22" s="12">
        <f t="shared" si="0"/>
        <v>11</v>
      </c>
      <c r="AH22" s="123">
        <f>SUM(Z22,)</f>
        <v>11</v>
      </c>
      <c r="AI22" s="179">
        <v>1</v>
      </c>
    </row>
    <row r="23" spans="2:35" ht="30" customHeight="1" thickTop="1" thickBot="1" x14ac:dyDescent="0.3">
      <c r="B23" s="6" t="s">
        <v>117</v>
      </c>
      <c r="C23" s="6" t="s">
        <v>8</v>
      </c>
      <c r="D23" s="6" t="s">
        <v>42</v>
      </c>
      <c r="E23" s="6" t="s">
        <v>86</v>
      </c>
      <c r="F23" s="21">
        <v>304</v>
      </c>
      <c r="G23" s="74"/>
      <c r="H23" s="75"/>
      <c r="I23" s="76">
        <v>6</v>
      </c>
      <c r="J23" s="77">
        <v>9</v>
      </c>
      <c r="K23" s="74"/>
      <c r="L23" s="75"/>
      <c r="M23" s="76"/>
      <c r="N23" s="83"/>
      <c r="O23" s="74"/>
      <c r="P23" s="75"/>
      <c r="Q23" s="76"/>
      <c r="R23" s="83"/>
      <c r="S23" s="74"/>
      <c r="T23" s="75"/>
      <c r="U23" s="76"/>
      <c r="V23" s="83"/>
      <c r="W23" s="74"/>
      <c r="X23" s="75"/>
      <c r="Y23" s="76"/>
      <c r="Z23" s="83"/>
      <c r="AA23" s="74"/>
      <c r="AB23" s="75"/>
      <c r="AC23" s="76"/>
      <c r="AD23" s="83"/>
      <c r="AE23" s="74"/>
      <c r="AF23" s="75"/>
      <c r="AG23" s="12">
        <f t="shared" si="0"/>
        <v>9</v>
      </c>
      <c r="AH23" s="123">
        <f>SUM(J23)</f>
        <v>9</v>
      </c>
      <c r="AI23" s="179">
        <v>1</v>
      </c>
    </row>
    <row r="24" spans="2:35" ht="30" customHeight="1" thickTop="1" thickBot="1" x14ac:dyDescent="0.3">
      <c r="B24" s="6" t="s">
        <v>201</v>
      </c>
      <c r="C24" s="6" t="s">
        <v>113</v>
      </c>
      <c r="D24" s="6"/>
      <c r="E24" s="6" t="s">
        <v>86</v>
      </c>
      <c r="F24" s="21">
        <v>309</v>
      </c>
      <c r="G24" s="74"/>
      <c r="H24" s="75"/>
      <c r="I24" s="76"/>
      <c r="J24" s="77"/>
      <c r="K24" s="74">
        <v>6</v>
      </c>
      <c r="L24" s="75">
        <v>9</v>
      </c>
      <c r="M24" s="76"/>
      <c r="N24" s="83"/>
      <c r="O24" s="74"/>
      <c r="P24" s="75"/>
      <c r="Q24" s="76"/>
      <c r="R24" s="83"/>
      <c r="S24" s="74"/>
      <c r="T24" s="75"/>
      <c r="U24" s="76"/>
      <c r="V24" s="83"/>
      <c r="W24" s="74"/>
      <c r="X24" s="75"/>
      <c r="Y24" s="76"/>
      <c r="Z24" s="83"/>
      <c r="AA24" s="74"/>
      <c r="AB24" s="75"/>
      <c r="AC24" s="76"/>
      <c r="AD24" s="83"/>
      <c r="AE24" s="74"/>
      <c r="AF24" s="75"/>
      <c r="AG24" s="12">
        <f t="shared" si="0"/>
        <v>9</v>
      </c>
      <c r="AH24" s="123">
        <f>SUM(L24)</f>
        <v>9</v>
      </c>
      <c r="AI24" s="179">
        <v>1</v>
      </c>
    </row>
    <row r="25" spans="2:35" ht="30" customHeight="1" thickTop="1" thickBot="1" x14ac:dyDescent="0.3">
      <c r="B25" s="6" t="s">
        <v>202</v>
      </c>
      <c r="C25" s="6" t="s">
        <v>8</v>
      </c>
      <c r="D25" s="6"/>
      <c r="E25" s="6" t="s">
        <v>10</v>
      </c>
      <c r="F25" s="21">
        <v>310</v>
      </c>
      <c r="G25" s="74"/>
      <c r="H25" s="75"/>
      <c r="I25" s="76"/>
      <c r="J25" s="77"/>
      <c r="K25" s="74">
        <v>8</v>
      </c>
      <c r="L25" s="75">
        <v>7</v>
      </c>
      <c r="M25" s="76"/>
      <c r="N25" s="83"/>
      <c r="O25" s="74"/>
      <c r="P25" s="75"/>
      <c r="Q25" s="76"/>
      <c r="R25" s="83"/>
      <c r="S25" s="74"/>
      <c r="T25" s="75"/>
      <c r="U25" s="76"/>
      <c r="V25" s="83"/>
      <c r="W25" s="74"/>
      <c r="X25" s="75"/>
      <c r="Y25" s="76"/>
      <c r="Z25" s="83"/>
      <c r="AA25" s="74"/>
      <c r="AB25" s="75"/>
      <c r="AC25" s="76"/>
      <c r="AD25" s="83"/>
      <c r="AE25" s="74"/>
      <c r="AF25" s="75"/>
      <c r="AG25" s="12">
        <f t="shared" si="0"/>
        <v>7</v>
      </c>
      <c r="AH25" s="123">
        <f>SUM(L25)</f>
        <v>7</v>
      </c>
      <c r="AI25" s="179">
        <v>1</v>
      </c>
    </row>
    <row r="26" spans="2:35" ht="30" customHeight="1" thickTop="1" thickBot="1" x14ac:dyDescent="0.3">
      <c r="B26" s="6" t="s">
        <v>319</v>
      </c>
      <c r="C26" s="6" t="s">
        <v>8</v>
      </c>
      <c r="D26" s="6" t="s">
        <v>9</v>
      </c>
      <c r="E26" s="6" t="s">
        <v>10</v>
      </c>
      <c r="F26" s="21">
        <v>318</v>
      </c>
      <c r="G26" s="67"/>
      <c r="H26" s="69"/>
      <c r="I26" s="72"/>
      <c r="J26" s="56"/>
      <c r="K26" s="67"/>
      <c r="L26" s="69"/>
      <c r="M26" s="72"/>
      <c r="N26" s="73"/>
      <c r="O26" s="67"/>
      <c r="P26" s="69"/>
      <c r="Q26" s="72"/>
      <c r="R26" s="73"/>
      <c r="S26" s="67"/>
      <c r="T26" s="69"/>
      <c r="U26" s="72"/>
      <c r="V26" s="73"/>
      <c r="W26" s="67"/>
      <c r="X26" s="69"/>
      <c r="Y26" s="72"/>
      <c r="Z26" s="73"/>
      <c r="AA26" s="67"/>
      <c r="AB26" s="69"/>
      <c r="AC26" s="72"/>
      <c r="AD26" s="73"/>
      <c r="AE26" s="67"/>
      <c r="AF26" s="181"/>
      <c r="AG26" s="12">
        <f t="shared" si="0"/>
        <v>0</v>
      </c>
      <c r="AH26" s="123"/>
      <c r="AI26" s="182">
        <v>1</v>
      </c>
    </row>
    <row r="27" spans="2:35" ht="15.75" thickTop="1" x14ac:dyDescent="0.25"/>
  </sheetData>
  <sortState ref="B4:AH28">
    <sortCondition descending="1" ref="AH4:AH28"/>
  </sortState>
  <mergeCells count="14">
    <mergeCell ref="AE2:AF2"/>
    <mergeCell ref="S2:T2"/>
    <mergeCell ref="Q2:R2"/>
    <mergeCell ref="B2:F2"/>
    <mergeCell ref="O2:P2"/>
    <mergeCell ref="G2:H2"/>
    <mergeCell ref="I2:J2"/>
    <mergeCell ref="K2:L2"/>
    <mergeCell ref="M2:N2"/>
    <mergeCell ref="AC2:AD2"/>
    <mergeCell ref="AA2:AB2"/>
    <mergeCell ref="W2:X2"/>
    <mergeCell ref="Y2:Z2"/>
    <mergeCell ref="U2:V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  <ignoredErrors>
    <ignoredError sqref="AH1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A30"/>
  <sheetViews>
    <sheetView zoomScale="55" zoomScaleNormal="55" workbookViewId="0">
      <selection activeCell="AM25" sqref="AM25"/>
    </sheetView>
  </sheetViews>
  <sheetFormatPr defaultColWidth="16" defaultRowHeight="15" x14ac:dyDescent="0.25"/>
  <cols>
    <col min="1" max="1" width="22.85546875" style="5" customWidth="1"/>
    <col min="2" max="2" width="10.42578125" style="5" customWidth="1"/>
    <col min="3" max="4" width="9.140625" style="5" customWidth="1"/>
    <col min="5" max="5" width="22.85546875" style="5" customWidth="1"/>
    <col min="6" max="6" width="10.140625" style="5" customWidth="1"/>
    <col min="7" max="37" width="9.140625" style="5" customWidth="1"/>
    <col min="38" max="1041" width="16" style="5"/>
  </cols>
  <sheetData>
    <row r="1" spans="1:37" s="2" customFormat="1" ht="36" customHeight="1" thickBot="1" x14ac:dyDescent="0.3">
      <c r="A1" s="191" t="s">
        <v>38</v>
      </c>
      <c r="B1" s="191"/>
      <c r="C1" s="191"/>
      <c r="D1" s="191"/>
      <c r="E1" s="191"/>
      <c r="F1" s="191"/>
      <c r="G1" s="191"/>
      <c r="H1" s="191"/>
      <c r="I1" s="192"/>
      <c r="J1" s="202" t="s">
        <v>139</v>
      </c>
      <c r="K1" s="203"/>
      <c r="L1" s="204" t="s">
        <v>141</v>
      </c>
      <c r="M1" s="205"/>
      <c r="N1" s="202" t="s">
        <v>113</v>
      </c>
      <c r="O1" s="203"/>
      <c r="P1" s="204" t="s">
        <v>240</v>
      </c>
      <c r="Q1" s="205"/>
      <c r="R1" s="202" t="s">
        <v>251</v>
      </c>
      <c r="S1" s="203"/>
      <c r="T1" s="204" t="s">
        <v>253</v>
      </c>
      <c r="U1" s="205"/>
      <c r="V1" s="202" t="s">
        <v>295</v>
      </c>
      <c r="W1" s="203"/>
      <c r="X1" s="204" t="s">
        <v>316</v>
      </c>
      <c r="Y1" s="205"/>
      <c r="Z1" s="202" t="s">
        <v>8</v>
      </c>
      <c r="AA1" s="203"/>
      <c r="AB1" s="204" t="s">
        <v>389</v>
      </c>
      <c r="AC1" s="205"/>
      <c r="AD1" s="202" t="s">
        <v>444</v>
      </c>
      <c r="AE1" s="203"/>
      <c r="AF1" s="204" t="s">
        <v>545</v>
      </c>
      <c r="AG1" s="205"/>
      <c r="AH1" s="202" t="s">
        <v>568</v>
      </c>
      <c r="AI1" s="203"/>
    </row>
    <row r="2" spans="1:37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1</v>
      </c>
      <c r="F2" s="1" t="s">
        <v>2</v>
      </c>
      <c r="G2" s="1" t="s">
        <v>3</v>
      </c>
      <c r="H2" s="1" t="s">
        <v>4</v>
      </c>
      <c r="I2" s="10" t="s">
        <v>5</v>
      </c>
      <c r="J2" s="31" t="s">
        <v>6</v>
      </c>
      <c r="K2" s="32" t="s">
        <v>140</v>
      </c>
      <c r="L2" s="38" t="s">
        <v>6</v>
      </c>
      <c r="M2" s="54" t="s">
        <v>140</v>
      </c>
      <c r="N2" s="31" t="s">
        <v>6</v>
      </c>
      <c r="O2" s="32" t="s">
        <v>140</v>
      </c>
      <c r="P2" s="38" t="s">
        <v>6</v>
      </c>
      <c r="Q2" s="39" t="s">
        <v>140</v>
      </c>
      <c r="R2" s="31" t="s">
        <v>6</v>
      </c>
      <c r="S2" s="32" t="s">
        <v>140</v>
      </c>
      <c r="T2" s="38" t="s">
        <v>6</v>
      </c>
      <c r="U2" s="54" t="s">
        <v>140</v>
      </c>
      <c r="V2" s="31" t="s">
        <v>6</v>
      </c>
      <c r="W2" s="32" t="s">
        <v>140</v>
      </c>
      <c r="X2" s="38" t="s">
        <v>6</v>
      </c>
      <c r="Y2" s="54" t="s">
        <v>140</v>
      </c>
      <c r="Z2" s="31" t="s">
        <v>6</v>
      </c>
      <c r="AA2" s="32" t="s">
        <v>140</v>
      </c>
      <c r="AB2" s="38" t="s">
        <v>6</v>
      </c>
      <c r="AC2" s="54" t="s">
        <v>140</v>
      </c>
      <c r="AD2" s="31" t="s">
        <v>6</v>
      </c>
      <c r="AE2" s="32" t="s">
        <v>140</v>
      </c>
      <c r="AF2" s="38" t="s">
        <v>6</v>
      </c>
      <c r="AG2" s="54" t="s">
        <v>559</v>
      </c>
      <c r="AH2" s="31" t="s">
        <v>6</v>
      </c>
      <c r="AI2" s="32" t="s">
        <v>140</v>
      </c>
      <c r="AJ2" s="12" t="s">
        <v>143</v>
      </c>
      <c r="AK2" s="123" t="s">
        <v>546</v>
      </c>
    </row>
    <row r="3" spans="1:37" ht="30" customHeight="1" thickTop="1" thickBot="1" x14ac:dyDescent="0.3">
      <c r="A3" s="3" t="s">
        <v>91</v>
      </c>
      <c r="B3" s="3" t="s">
        <v>85</v>
      </c>
      <c r="C3" s="3" t="s">
        <v>9</v>
      </c>
      <c r="D3" s="3" t="s">
        <v>10</v>
      </c>
      <c r="E3" s="6" t="s">
        <v>92</v>
      </c>
      <c r="F3" s="6" t="s">
        <v>85</v>
      </c>
      <c r="G3" s="6" t="s">
        <v>9</v>
      </c>
      <c r="H3" s="6" t="s">
        <v>10</v>
      </c>
      <c r="I3" s="14">
        <v>602</v>
      </c>
      <c r="J3" s="65">
        <v>3</v>
      </c>
      <c r="K3" s="68">
        <v>12</v>
      </c>
      <c r="L3" s="40"/>
      <c r="M3" s="55"/>
      <c r="N3" s="33"/>
      <c r="O3" s="68"/>
      <c r="P3" s="40"/>
      <c r="Q3" s="41"/>
      <c r="R3" s="65"/>
      <c r="S3" s="68"/>
      <c r="T3" s="70"/>
      <c r="U3" s="55"/>
      <c r="V3" s="65"/>
      <c r="W3" s="68"/>
      <c r="X3" s="70">
        <v>3</v>
      </c>
      <c r="Y3" s="55">
        <v>12</v>
      </c>
      <c r="Z3" s="65">
        <v>5</v>
      </c>
      <c r="AA3" s="68">
        <v>10</v>
      </c>
      <c r="AB3" s="70"/>
      <c r="AC3" s="55"/>
      <c r="AD3" s="65">
        <v>4</v>
      </c>
      <c r="AE3" s="68">
        <v>11</v>
      </c>
      <c r="AF3" s="70">
        <v>2</v>
      </c>
      <c r="AG3" s="55">
        <v>13</v>
      </c>
      <c r="AH3" s="65"/>
      <c r="AI3" s="68"/>
      <c r="AJ3" s="13">
        <f t="shared" ref="AJ3:AJ29" si="0">SUM(K3,M3,O3,Q3,S3,U3,W3,Y3,AA3,AC3,AE3,AG3,AI3)</f>
        <v>58</v>
      </c>
      <c r="AK3" s="123">
        <v>58</v>
      </c>
    </row>
    <row r="4" spans="1:37" ht="30" customHeight="1" thickTop="1" thickBot="1" x14ac:dyDescent="0.3">
      <c r="A4" s="3" t="s">
        <v>292</v>
      </c>
      <c r="B4" s="3" t="s">
        <v>293</v>
      </c>
      <c r="C4" s="3" t="s">
        <v>9</v>
      </c>
      <c r="D4" s="3"/>
      <c r="E4" s="6" t="s">
        <v>294</v>
      </c>
      <c r="F4" s="6" t="s">
        <v>293</v>
      </c>
      <c r="G4" s="6" t="s">
        <v>9</v>
      </c>
      <c r="H4" s="6"/>
      <c r="I4" s="14">
        <v>608</v>
      </c>
      <c r="J4" s="57"/>
      <c r="K4" s="58"/>
      <c r="L4" s="40"/>
      <c r="M4" s="55"/>
      <c r="N4" s="33"/>
      <c r="O4" s="34"/>
      <c r="P4" s="40"/>
      <c r="Q4" s="41"/>
      <c r="R4" s="65"/>
      <c r="S4" s="68"/>
      <c r="T4" s="70">
        <v>1</v>
      </c>
      <c r="U4" s="55">
        <v>15</v>
      </c>
      <c r="V4" s="65">
        <v>1</v>
      </c>
      <c r="W4" s="68">
        <v>15</v>
      </c>
      <c r="X4" s="70"/>
      <c r="Y4" s="55"/>
      <c r="Z4" s="65"/>
      <c r="AA4" s="68"/>
      <c r="AB4" s="70"/>
      <c r="AC4" s="55"/>
      <c r="AD4" s="65"/>
      <c r="AE4" s="68"/>
      <c r="AF4" s="70"/>
      <c r="AG4" s="55"/>
      <c r="AH4" s="65"/>
      <c r="AI4" s="68"/>
      <c r="AJ4" s="22">
        <f t="shared" si="0"/>
        <v>30</v>
      </c>
      <c r="AK4" s="123">
        <v>30</v>
      </c>
    </row>
    <row r="5" spans="1:37" ht="30" customHeight="1" thickTop="1" thickBot="1" x14ac:dyDescent="0.3">
      <c r="A5" s="3" t="s">
        <v>89</v>
      </c>
      <c r="B5" s="3" t="s">
        <v>12</v>
      </c>
      <c r="C5" s="3" t="s">
        <v>42</v>
      </c>
      <c r="D5" s="3" t="s">
        <v>10</v>
      </c>
      <c r="E5" s="6" t="s">
        <v>90</v>
      </c>
      <c r="F5" s="6" t="s">
        <v>12</v>
      </c>
      <c r="G5" s="6" t="s">
        <v>9</v>
      </c>
      <c r="H5" s="6" t="s">
        <v>10</v>
      </c>
      <c r="I5" s="14">
        <v>601</v>
      </c>
      <c r="J5" s="65">
        <v>2</v>
      </c>
      <c r="K5" s="68">
        <v>13</v>
      </c>
      <c r="L5" s="40">
        <v>1</v>
      </c>
      <c r="M5" s="55">
        <v>15</v>
      </c>
      <c r="N5" s="33"/>
      <c r="O5" s="68"/>
      <c r="P5" s="70"/>
      <c r="Q5" s="71"/>
      <c r="R5" s="65"/>
      <c r="S5" s="68"/>
      <c r="T5" s="70"/>
      <c r="U5" s="55"/>
      <c r="V5" s="65"/>
      <c r="W5" s="68"/>
      <c r="X5" s="70"/>
      <c r="Y5" s="55"/>
      <c r="Z5" s="65"/>
      <c r="AA5" s="68"/>
      <c r="AB5" s="70"/>
      <c r="AC5" s="55"/>
      <c r="AD5" s="65"/>
      <c r="AE5" s="68"/>
      <c r="AF5" s="70"/>
      <c r="AG5" s="55"/>
      <c r="AH5" s="65"/>
      <c r="AI5" s="68"/>
      <c r="AJ5" s="22">
        <f t="shared" si="0"/>
        <v>28</v>
      </c>
      <c r="AK5" s="123">
        <v>28</v>
      </c>
    </row>
    <row r="6" spans="1:37" ht="30" customHeight="1" thickTop="1" thickBot="1" x14ac:dyDescent="0.3">
      <c r="A6" s="3" t="s">
        <v>289</v>
      </c>
      <c r="B6" s="3" t="s">
        <v>8</v>
      </c>
      <c r="C6" s="3" t="s">
        <v>19</v>
      </c>
      <c r="D6" s="3" t="s">
        <v>10</v>
      </c>
      <c r="E6" s="6" t="s">
        <v>288</v>
      </c>
      <c r="F6" s="6" t="s">
        <v>8</v>
      </c>
      <c r="G6" s="6" t="s">
        <v>19</v>
      </c>
      <c r="H6" s="6" t="s">
        <v>86</v>
      </c>
      <c r="I6" s="14">
        <v>609</v>
      </c>
      <c r="J6" s="57"/>
      <c r="K6" s="58"/>
      <c r="L6" s="40"/>
      <c r="M6" s="55"/>
      <c r="N6" s="33"/>
      <c r="O6" s="34"/>
      <c r="P6" s="70"/>
      <c r="Q6" s="71"/>
      <c r="R6" s="65"/>
      <c r="S6" s="68"/>
      <c r="T6" s="70"/>
      <c r="U6" s="55"/>
      <c r="V6" s="65"/>
      <c r="W6" s="68"/>
      <c r="X6" s="70">
        <v>2</v>
      </c>
      <c r="Y6" s="55">
        <v>13</v>
      </c>
      <c r="Z6" s="65"/>
      <c r="AA6" s="68"/>
      <c r="AB6" s="70"/>
      <c r="AC6" s="55"/>
      <c r="AD6" s="65"/>
      <c r="AE6" s="68"/>
      <c r="AF6" s="70">
        <v>1</v>
      </c>
      <c r="AG6" s="55">
        <v>15</v>
      </c>
      <c r="AH6" s="65"/>
      <c r="AI6" s="68"/>
      <c r="AJ6" s="22">
        <f t="shared" si="0"/>
        <v>28</v>
      </c>
      <c r="AK6" s="123">
        <v>28</v>
      </c>
    </row>
    <row r="7" spans="1:37" ht="30" customHeight="1" thickTop="1" thickBot="1" x14ac:dyDescent="0.3">
      <c r="A7" s="3" t="s">
        <v>390</v>
      </c>
      <c r="B7" s="3" t="s">
        <v>364</v>
      </c>
      <c r="C7" s="3" t="s">
        <v>9</v>
      </c>
      <c r="D7" s="3" t="s">
        <v>10</v>
      </c>
      <c r="E7" s="21" t="s">
        <v>359</v>
      </c>
      <c r="F7" s="21" t="s">
        <v>192</v>
      </c>
      <c r="G7" s="21" t="s">
        <v>9</v>
      </c>
      <c r="H7" s="21" t="s">
        <v>86</v>
      </c>
      <c r="I7" s="21">
        <v>616</v>
      </c>
      <c r="J7" s="57"/>
      <c r="K7" s="58"/>
      <c r="L7" s="70"/>
      <c r="M7" s="55"/>
      <c r="N7" s="65"/>
      <c r="O7" s="65"/>
      <c r="P7" s="70"/>
      <c r="Q7" s="71"/>
      <c r="R7" s="65"/>
      <c r="S7" s="102"/>
      <c r="T7" s="70"/>
      <c r="U7" s="115"/>
      <c r="V7" s="65"/>
      <c r="W7" s="102"/>
      <c r="X7" s="70"/>
      <c r="Y7" s="115"/>
      <c r="Z7" s="65">
        <v>3</v>
      </c>
      <c r="AA7" s="102">
        <v>12</v>
      </c>
      <c r="AB7" s="70">
        <v>1</v>
      </c>
      <c r="AC7" s="115">
        <v>15</v>
      </c>
      <c r="AD7" s="65"/>
      <c r="AE7" s="65"/>
      <c r="AF7" s="70"/>
      <c r="AG7" s="115"/>
      <c r="AH7" s="65"/>
      <c r="AI7" s="102"/>
      <c r="AJ7" s="22">
        <f t="shared" si="0"/>
        <v>27</v>
      </c>
      <c r="AK7" s="123">
        <v>27</v>
      </c>
    </row>
    <row r="8" spans="1:37" ht="30" customHeight="1" thickTop="1" thickBot="1" x14ac:dyDescent="0.3">
      <c r="A8" s="3" t="s">
        <v>454</v>
      </c>
      <c r="B8" s="3" t="s">
        <v>12</v>
      </c>
      <c r="C8" s="3"/>
      <c r="D8" s="3"/>
      <c r="E8" s="21" t="s">
        <v>451</v>
      </c>
      <c r="F8" s="21" t="s">
        <v>12</v>
      </c>
      <c r="G8" s="21"/>
      <c r="H8" s="21"/>
      <c r="I8" s="21">
        <v>622</v>
      </c>
      <c r="J8" s="57"/>
      <c r="K8" s="58"/>
      <c r="L8" s="70"/>
      <c r="M8" s="55"/>
      <c r="N8" s="65"/>
      <c r="O8" s="65"/>
      <c r="P8" s="70"/>
      <c r="Q8" s="71"/>
      <c r="R8" s="65"/>
      <c r="S8" s="102"/>
      <c r="T8" s="70"/>
      <c r="U8" s="115"/>
      <c r="V8" s="65"/>
      <c r="W8" s="102"/>
      <c r="X8" s="70"/>
      <c r="Y8" s="115"/>
      <c r="Z8" s="65"/>
      <c r="AA8" s="102"/>
      <c r="AB8" s="70"/>
      <c r="AC8" s="115"/>
      <c r="AD8" s="65">
        <v>3</v>
      </c>
      <c r="AE8" s="65">
        <v>12</v>
      </c>
      <c r="AF8" s="70"/>
      <c r="AG8" s="115"/>
      <c r="AH8" s="65">
        <v>2</v>
      </c>
      <c r="AI8" s="102">
        <v>13</v>
      </c>
      <c r="AJ8" s="22">
        <f t="shared" si="0"/>
        <v>25</v>
      </c>
      <c r="AK8" s="123">
        <v>25</v>
      </c>
    </row>
    <row r="9" spans="1:37" ht="30" customHeight="1" thickTop="1" thickBot="1" x14ac:dyDescent="0.3">
      <c r="A9" s="6" t="s">
        <v>209</v>
      </c>
      <c r="B9" s="6" t="s">
        <v>113</v>
      </c>
      <c r="C9" s="3" t="s">
        <v>9</v>
      </c>
      <c r="D9" s="3" t="s">
        <v>86</v>
      </c>
      <c r="E9" s="21" t="s">
        <v>163</v>
      </c>
      <c r="F9" s="21" t="s">
        <v>113</v>
      </c>
      <c r="G9" s="14" t="s">
        <v>9</v>
      </c>
      <c r="H9" s="14" t="s">
        <v>10</v>
      </c>
      <c r="I9" s="21">
        <v>606</v>
      </c>
      <c r="J9" s="57"/>
      <c r="K9" s="58"/>
      <c r="L9" s="70"/>
      <c r="M9" s="55"/>
      <c r="N9" s="65">
        <v>3</v>
      </c>
      <c r="O9" s="65">
        <v>12</v>
      </c>
      <c r="P9" s="61"/>
      <c r="Q9" s="79"/>
      <c r="R9" s="65"/>
      <c r="S9" s="102"/>
      <c r="T9" s="70"/>
      <c r="U9" s="115"/>
      <c r="V9" s="65"/>
      <c r="W9" s="102"/>
      <c r="X9" s="70"/>
      <c r="Y9" s="115"/>
      <c r="Z9" s="65">
        <v>7</v>
      </c>
      <c r="AA9" s="102">
        <v>8</v>
      </c>
      <c r="AB9" s="70"/>
      <c r="AC9" s="115"/>
      <c r="AD9" s="65"/>
      <c r="AE9" s="65"/>
      <c r="AF9" s="70"/>
      <c r="AG9" s="115"/>
      <c r="AH9" s="65"/>
      <c r="AI9" s="102"/>
      <c r="AJ9" s="12">
        <f t="shared" si="0"/>
        <v>20</v>
      </c>
      <c r="AK9" s="123">
        <v>20</v>
      </c>
    </row>
    <row r="10" spans="1:37" ht="30" customHeight="1" thickTop="1" thickBot="1" x14ac:dyDescent="0.3">
      <c r="A10" s="3" t="s">
        <v>87</v>
      </c>
      <c r="B10" s="3" t="s">
        <v>12</v>
      </c>
      <c r="C10" s="3" t="s">
        <v>9</v>
      </c>
      <c r="D10" s="3" t="s">
        <v>86</v>
      </c>
      <c r="E10" s="14" t="s">
        <v>88</v>
      </c>
      <c r="F10" s="14" t="s">
        <v>12</v>
      </c>
      <c r="G10" s="14" t="s">
        <v>9</v>
      </c>
      <c r="H10" s="14" t="s">
        <v>10</v>
      </c>
      <c r="I10" s="21">
        <v>600</v>
      </c>
      <c r="J10" s="65">
        <v>1</v>
      </c>
      <c r="K10" s="68">
        <v>15</v>
      </c>
      <c r="L10" s="70"/>
      <c r="M10" s="55"/>
      <c r="N10" s="65"/>
      <c r="O10" s="68"/>
      <c r="P10" s="70"/>
      <c r="Q10" s="71"/>
      <c r="R10" s="65"/>
      <c r="S10" s="68"/>
      <c r="T10" s="70"/>
      <c r="U10" s="55"/>
      <c r="V10" s="65"/>
      <c r="W10" s="68"/>
      <c r="X10" s="70"/>
      <c r="Y10" s="55"/>
      <c r="Z10" s="65"/>
      <c r="AA10" s="68"/>
      <c r="AB10" s="70"/>
      <c r="AC10" s="55"/>
      <c r="AD10" s="65"/>
      <c r="AE10" s="68"/>
      <c r="AF10" s="70"/>
      <c r="AG10" s="55"/>
      <c r="AH10" s="65"/>
      <c r="AI10" s="68"/>
      <c r="AJ10" s="22">
        <f t="shared" si="0"/>
        <v>15</v>
      </c>
      <c r="AK10" s="123">
        <v>15</v>
      </c>
    </row>
    <row r="11" spans="1:37" ht="30" customHeight="1" thickTop="1" thickBot="1" x14ac:dyDescent="0.3">
      <c r="A11" s="3" t="s">
        <v>208</v>
      </c>
      <c r="B11" s="3" t="s">
        <v>113</v>
      </c>
      <c r="C11" s="3" t="s">
        <v>9</v>
      </c>
      <c r="D11" s="3" t="s">
        <v>10</v>
      </c>
      <c r="E11" s="14" t="s">
        <v>205</v>
      </c>
      <c r="F11" s="14" t="s">
        <v>113</v>
      </c>
      <c r="G11" s="14" t="s">
        <v>9</v>
      </c>
      <c r="H11" s="14" t="s">
        <v>10</v>
      </c>
      <c r="I11" s="21">
        <v>604</v>
      </c>
      <c r="J11" s="57"/>
      <c r="K11" s="58"/>
      <c r="L11" s="70"/>
      <c r="M11" s="55"/>
      <c r="N11" s="65">
        <v>1</v>
      </c>
      <c r="O11" s="68">
        <v>15</v>
      </c>
      <c r="P11" s="61"/>
      <c r="Q11" s="62"/>
      <c r="R11" s="65"/>
      <c r="S11" s="68"/>
      <c r="T11" s="70"/>
      <c r="U11" s="55"/>
      <c r="V11" s="65"/>
      <c r="W11" s="68"/>
      <c r="X11" s="70"/>
      <c r="Y11" s="55"/>
      <c r="Z11" s="65"/>
      <c r="AA11" s="68"/>
      <c r="AB11" s="70"/>
      <c r="AC11" s="55"/>
      <c r="AD11" s="65"/>
      <c r="AE11" s="68"/>
      <c r="AF11" s="70"/>
      <c r="AG11" s="55"/>
      <c r="AH11" s="65"/>
      <c r="AI11" s="68"/>
      <c r="AJ11" s="22">
        <f t="shared" si="0"/>
        <v>15</v>
      </c>
      <c r="AK11" s="123">
        <v>15</v>
      </c>
    </row>
    <row r="12" spans="1:37" ht="30" customHeight="1" thickTop="1" thickBot="1" x14ac:dyDescent="0.3">
      <c r="A12" s="6" t="s">
        <v>257</v>
      </c>
      <c r="B12" s="6" t="s">
        <v>265</v>
      </c>
      <c r="C12" s="6" t="s">
        <v>19</v>
      </c>
      <c r="D12" s="6" t="s">
        <v>10</v>
      </c>
      <c r="E12" s="6" t="s">
        <v>258</v>
      </c>
      <c r="F12" s="6" t="s">
        <v>265</v>
      </c>
      <c r="G12" s="6" t="s">
        <v>19</v>
      </c>
      <c r="H12" s="6" t="s">
        <v>10</v>
      </c>
      <c r="I12" s="21">
        <v>607</v>
      </c>
      <c r="J12" s="57"/>
      <c r="K12" s="58"/>
      <c r="L12" s="70"/>
      <c r="M12" s="55"/>
      <c r="N12" s="65"/>
      <c r="O12" s="68"/>
      <c r="P12" s="61"/>
      <c r="Q12" s="62"/>
      <c r="R12" s="65">
        <v>1</v>
      </c>
      <c r="S12" s="68">
        <v>15</v>
      </c>
      <c r="T12" s="70"/>
      <c r="U12" s="55"/>
      <c r="V12" s="65"/>
      <c r="W12" s="68"/>
      <c r="X12" s="70"/>
      <c r="Y12" s="55"/>
      <c r="Z12" s="65"/>
      <c r="AA12" s="68"/>
      <c r="AB12" s="70"/>
      <c r="AC12" s="55"/>
      <c r="AD12" s="65"/>
      <c r="AE12" s="68"/>
      <c r="AF12" s="70"/>
      <c r="AG12" s="55"/>
      <c r="AH12" s="65"/>
      <c r="AI12" s="68"/>
      <c r="AJ12" s="22">
        <f t="shared" si="0"/>
        <v>15</v>
      </c>
      <c r="AK12" s="123">
        <v>15</v>
      </c>
    </row>
    <row r="13" spans="1:37" ht="30.2" customHeight="1" thickTop="1" thickBot="1" x14ac:dyDescent="0.3">
      <c r="A13" s="6" t="s">
        <v>320</v>
      </c>
      <c r="B13" s="6" t="s">
        <v>8</v>
      </c>
      <c r="C13" s="6" t="s">
        <v>9</v>
      </c>
      <c r="D13" s="6" t="s">
        <v>86</v>
      </c>
      <c r="E13" s="6" t="s">
        <v>134</v>
      </c>
      <c r="F13" s="6" t="s">
        <v>8</v>
      </c>
      <c r="G13" s="6" t="s">
        <v>42</v>
      </c>
      <c r="H13" s="6" t="s">
        <v>10</v>
      </c>
      <c r="I13" s="21">
        <v>611</v>
      </c>
      <c r="J13" s="57"/>
      <c r="K13" s="58"/>
      <c r="L13" s="70"/>
      <c r="M13" s="55"/>
      <c r="N13" s="65"/>
      <c r="O13" s="68"/>
      <c r="P13" s="70"/>
      <c r="Q13" s="55"/>
      <c r="R13" s="65"/>
      <c r="S13" s="68"/>
      <c r="T13" s="70"/>
      <c r="U13" s="55"/>
      <c r="V13" s="65"/>
      <c r="W13" s="68"/>
      <c r="X13" s="70">
        <v>1</v>
      </c>
      <c r="Y13" s="55">
        <v>15</v>
      </c>
      <c r="Z13" s="65"/>
      <c r="AA13" s="68"/>
      <c r="AB13" s="70"/>
      <c r="AC13" s="55"/>
      <c r="AD13" s="65"/>
      <c r="AE13" s="68"/>
      <c r="AF13" s="70"/>
      <c r="AG13" s="55"/>
      <c r="AH13" s="65"/>
      <c r="AI13" s="68"/>
      <c r="AJ13" s="22">
        <f t="shared" si="0"/>
        <v>15</v>
      </c>
      <c r="AK13" s="123">
        <v>15</v>
      </c>
    </row>
    <row r="14" spans="1:37" ht="30.2" customHeight="1" thickTop="1" thickBot="1" x14ac:dyDescent="0.3">
      <c r="A14" s="6" t="s">
        <v>365</v>
      </c>
      <c r="B14" s="6" t="s">
        <v>364</v>
      </c>
      <c r="C14" s="6" t="s">
        <v>9</v>
      </c>
      <c r="D14" s="6" t="s">
        <v>10</v>
      </c>
      <c r="E14" s="6" t="s">
        <v>360</v>
      </c>
      <c r="F14" s="6" t="s">
        <v>192</v>
      </c>
      <c r="G14" s="6" t="s">
        <v>9</v>
      </c>
      <c r="H14" s="6" t="s">
        <v>10</v>
      </c>
      <c r="I14" s="21">
        <v>617</v>
      </c>
      <c r="J14" s="57"/>
      <c r="K14" s="58"/>
      <c r="L14" s="70"/>
      <c r="M14" s="55"/>
      <c r="N14" s="65"/>
      <c r="O14" s="68"/>
      <c r="P14" s="70"/>
      <c r="Q14" s="55"/>
      <c r="R14" s="65"/>
      <c r="S14" s="68"/>
      <c r="T14" s="70"/>
      <c r="U14" s="55"/>
      <c r="V14" s="65"/>
      <c r="W14" s="68"/>
      <c r="X14" s="70"/>
      <c r="Y14" s="55"/>
      <c r="Z14" s="65">
        <v>1</v>
      </c>
      <c r="AA14" s="68">
        <v>15</v>
      </c>
      <c r="AB14" s="70"/>
      <c r="AC14" s="55"/>
      <c r="AD14" s="65"/>
      <c r="AE14" s="68"/>
      <c r="AF14" s="70"/>
      <c r="AG14" s="55"/>
      <c r="AH14" s="65"/>
      <c r="AI14" s="68"/>
      <c r="AJ14" s="22">
        <f t="shared" si="0"/>
        <v>15</v>
      </c>
      <c r="AK14" s="123">
        <v>15</v>
      </c>
    </row>
    <row r="15" spans="1:37" ht="30.2" customHeight="1" thickTop="1" thickBot="1" x14ac:dyDescent="0.3">
      <c r="A15" s="6" t="s">
        <v>456</v>
      </c>
      <c r="B15" s="6" t="s">
        <v>14</v>
      </c>
      <c r="C15" s="6"/>
      <c r="D15" s="6"/>
      <c r="E15" s="6" t="s">
        <v>448</v>
      </c>
      <c r="F15" s="6" t="s">
        <v>14</v>
      </c>
      <c r="G15" s="6"/>
      <c r="H15" s="6"/>
      <c r="I15" s="21">
        <v>620</v>
      </c>
      <c r="J15" s="57"/>
      <c r="K15" s="58"/>
      <c r="L15" s="70"/>
      <c r="M15" s="55"/>
      <c r="N15" s="65"/>
      <c r="O15" s="68"/>
      <c r="P15" s="70"/>
      <c r="Q15" s="55"/>
      <c r="R15" s="65"/>
      <c r="S15" s="68"/>
      <c r="T15" s="70"/>
      <c r="U15" s="55"/>
      <c r="V15" s="65"/>
      <c r="W15" s="68"/>
      <c r="X15" s="70"/>
      <c r="Y15" s="55"/>
      <c r="Z15" s="65"/>
      <c r="AA15" s="68"/>
      <c r="AB15" s="70"/>
      <c r="AC15" s="55"/>
      <c r="AD15" s="65">
        <v>1</v>
      </c>
      <c r="AE15" s="68">
        <v>15</v>
      </c>
      <c r="AF15" s="70"/>
      <c r="AG15" s="55"/>
      <c r="AH15" s="65"/>
      <c r="AI15" s="68"/>
      <c r="AJ15" s="22">
        <f t="shared" si="0"/>
        <v>15</v>
      </c>
      <c r="AK15" s="123">
        <v>15</v>
      </c>
    </row>
    <row r="16" spans="1:37" ht="30.2" customHeight="1" thickTop="1" thickBot="1" x14ac:dyDescent="0.3">
      <c r="A16" s="6" t="s">
        <v>561</v>
      </c>
      <c r="B16" s="6" t="s">
        <v>458</v>
      </c>
      <c r="C16" s="6" t="s">
        <v>42</v>
      </c>
      <c r="D16" s="6" t="s">
        <v>10</v>
      </c>
      <c r="E16" s="6" t="s">
        <v>562</v>
      </c>
      <c r="F16" s="6" t="s">
        <v>458</v>
      </c>
      <c r="G16" s="6" t="s">
        <v>19</v>
      </c>
      <c r="H16" s="6" t="s">
        <v>10</v>
      </c>
      <c r="I16" s="21">
        <v>626</v>
      </c>
      <c r="J16" s="57"/>
      <c r="K16" s="58"/>
      <c r="L16" s="70"/>
      <c r="M16" s="55"/>
      <c r="N16" s="65"/>
      <c r="O16" s="68"/>
      <c r="P16" s="70"/>
      <c r="Q16" s="55"/>
      <c r="R16" s="65"/>
      <c r="S16" s="68"/>
      <c r="T16" s="70"/>
      <c r="U16" s="55"/>
      <c r="V16" s="65"/>
      <c r="W16" s="68"/>
      <c r="X16" s="70"/>
      <c r="Y16" s="55"/>
      <c r="Z16" s="65"/>
      <c r="AA16" s="68"/>
      <c r="AB16" s="70"/>
      <c r="AC16" s="55"/>
      <c r="AD16" s="65"/>
      <c r="AE16" s="68"/>
      <c r="AF16" s="70"/>
      <c r="AG16" s="55"/>
      <c r="AH16" s="65">
        <v>1</v>
      </c>
      <c r="AI16" s="68">
        <v>15</v>
      </c>
      <c r="AJ16" s="22">
        <f t="shared" si="0"/>
        <v>15</v>
      </c>
      <c r="AK16" s="123">
        <f>SUM(AI16)</f>
        <v>15</v>
      </c>
    </row>
    <row r="17" spans="1:37" ht="30.2" customHeight="1" thickTop="1" thickBot="1" x14ac:dyDescent="0.3">
      <c r="A17" s="6" t="s">
        <v>149</v>
      </c>
      <c r="B17" s="6" t="s">
        <v>150</v>
      </c>
      <c r="C17" s="6" t="s">
        <v>9</v>
      </c>
      <c r="D17" s="6" t="s">
        <v>10</v>
      </c>
      <c r="E17" s="6" t="s">
        <v>151</v>
      </c>
      <c r="F17" s="6" t="s">
        <v>83</v>
      </c>
      <c r="G17" s="6" t="s">
        <v>9</v>
      </c>
      <c r="H17" s="6" t="s">
        <v>10</v>
      </c>
      <c r="I17" s="21">
        <v>603</v>
      </c>
      <c r="J17" s="65"/>
      <c r="K17" s="68"/>
      <c r="L17" s="70">
        <v>2</v>
      </c>
      <c r="M17" s="55">
        <v>13</v>
      </c>
      <c r="N17" s="65"/>
      <c r="O17" s="68"/>
      <c r="P17" s="70"/>
      <c r="Q17" s="55"/>
      <c r="R17" s="65"/>
      <c r="S17" s="68"/>
      <c r="T17" s="70"/>
      <c r="U17" s="55"/>
      <c r="V17" s="65"/>
      <c r="W17" s="68"/>
      <c r="X17" s="70"/>
      <c r="Y17" s="55"/>
      <c r="Z17" s="65"/>
      <c r="AA17" s="68"/>
      <c r="AB17" s="70"/>
      <c r="AC17" s="55"/>
      <c r="AD17" s="65"/>
      <c r="AE17" s="68"/>
      <c r="AF17" s="70"/>
      <c r="AG17" s="55"/>
      <c r="AH17" s="65"/>
      <c r="AI17" s="68"/>
      <c r="AJ17" s="22">
        <f t="shared" si="0"/>
        <v>13</v>
      </c>
      <c r="AK17" s="123">
        <v>13</v>
      </c>
    </row>
    <row r="18" spans="1:37" ht="30.2" customHeight="1" thickTop="1" thickBot="1" x14ac:dyDescent="0.3">
      <c r="A18" s="6" t="s">
        <v>206</v>
      </c>
      <c r="B18" s="6" t="s">
        <v>113</v>
      </c>
      <c r="C18" s="6" t="s">
        <v>42</v>
      </c>
      <c r="D18" s="6" t="s">
        <v>86</v>
      </c>
      <c r="E18" s="6" t="s">
        <v>207</v>
      </c>
      <c r="F18" s="6" t="s">
        <v>113</v>
      </c>
      <c r="G18" s="6" t="s">
        <v>9</v>
      </c>
      <c r="H18" s="6" t="s">
        <v>10</v>
      </c>
      <c r="I18" s="21">
        <v>605</v>
      </c>
      <c r="J18" s="57"/>
      <c r="K18" s="58"/>
      <c r="L18" s="70"/>
      <c r="M18" s="55"/>
      <c r="N18" s="65">
        <v>2</v>
      </c>
      <c r="O18" s="68">
        <v>13</v>
      </c>
      <c r="P18" s="61"/>
      <c r="Q18" s="62"/>
      <c r="R18" s="65"/>
      <c r="S18" s="68"/>
      <c r="T18" s="70"/>
      <c r="U18" s="55"/>
      <c r="V18" s="65"/>
      <c r="W18" s="68"/>
      <c r="X18" s="70"/>
      <c r="Y18" s="55"/>
      <c r="Z18" s="65"/>
      <c r="AA18" s="68"/>
      <c r="AB18" s="70"/>
      <c r="AC18" s="55"/>
      <c r="AD18" s="65"/>
      <c r="AE18" s="68"/>
      <c r="AF18" s="70"/>
      <c r="AG18" s="55"/>
      <c r="AH18" s="65"/>
      <c r="AI18" s="68"/>
      <c r="AJ18" s="22">
        <f t="shared" si="0"/>
        <v>13</v>
      </c>
      <c r="AK18" s="123">
        <v>13</v>
      </c>
    </row>
    <row r="19" spans="1:37" ht="30.2" customHeight="1" thickTop="1" thickBot="1" x14ac:dyDescent="0.3">
      <c r="A19" s="6" t="s">
        <v>362</v>
      </c>
      <c r="B19" s="6" t="s">
        <v>8</v>
      </c>
      <c r="C19" s="6" t="s">
        <v>19</v>
      </c>
      <c r="D19" s="6" t="s">
        <v>10</v>
      </c>
      <c r="E19" s="6" t="s">
        <v>357</v>
      </c>
      <c r="F19" s="6" t="s">
        <v>8</v>
      </c>
      <c r="G19" s="6" t="s">
        <v>19</v>
      </c>
      <c r="H19" s="6" t="s">
        <v>10</v>
      </c>
      <c r="I19" s="21">
        <v>614</v>
      </c>
      <c r="J19" s="57"/>
      <c r="K19" s="58"/>
      <c r="L19" s="70"/>
      <c r="M19" s="55"/>
      <c r="N19" s="65"/>
      <c r="O19" s="68"/>
      <c r="P19" s="70"/>
      <c r="Q19" s="55"/>
      <c r="R19" s="65"/>
      <c r="S19" s="68"/>
      <c r="T19" s="70"/>
      <c r="U19" s="55"/>
      <c r="V19" s="65"/>
      <c r="W19" s="68"/>
      <c r="X19" s="70"/>
      <c r="Y19" s="55"/>
      <c r="Z19" s="65">
        <v>2</v>
      </c>
      <c r="AA19" s="68">
        <v>13</v>
      </c>
      <c r="AB19" s="70"/>
      <c r="AC19" s="55"/>
      <c r="AD19" s="65"/>
      <c r="AE19" s="68"/>
      <c r="AF19" s="70"/>
      <c r="AG19" s="55"/>
      <c r="AH19" s="65"/>
      <c r="AI19" s="68"/>
      <c r="AJ19" s="22">
        <f t="shared" si="0"/>
        <v>13</v>
      </c>
      <c r="AK19" s="123">
        <v>13</v>
      </c>
    </row>
    <row r="20" spans="1:37" ht="30.2" customHeight="1" thickTop="1" thickBot="1" x14ac:dyDescent="0.3">
      <c r="A20" s="6" t="s">
        <v>404</v>
      </c>
      <c r="B20" s="6" t="s">
        <v>364</v>
      </c>
      <c r="C20" s="6" t="s">
        <v>42</v>
      </c>
      <c r="D20" s="6" t="s">
        <v>10</v>
      </c>
      <c r="E20" s="6" t="s">
        <v>405</v>
      </c>
      <c r="F20" s="6" t="s">
        <v>192</v>
      </c>
      <c r="G20" s="6" t="s">
        <v>42</v>
      </c>
      <c r="H20" s="6" t="s">
        <v>10</v>
      </c>
      <c r="I20" s="21">
        <v>618</v>
      </c>
      <c r="J20" s="59"/>
      <c r="K20" s="60"/>
      <c r="L20" s="70"/>
      <c r="M20" s="55"/>
      <c r="N20" s="65"/>
      <c r="O20" s="68"/>
      <c r="P20" s="70"/>
      <c r="Q20" s="55"/>
      <c r="R20" s="65"/>
      <c r="S20" s="68"/>
      <c r="T20" s="70"/>
      <c r="U20" s="55"/>
      <c r="V20" s="65"/>
      <c r="W20" s="68"/>
      <c r="X20" s="70"/>
      <c r="Y20" s="55"/>
      <c r="Z20" s="65"/>
      <c r="AA20" s="68"/>
      <c r="AB20" s="70">
        <v>2</v>
      </c>
      <c r="AC20" s="55">
        <v>13</v>
      </c>
      <c r="AD20" s="65"/>
      <c r="AE20" s="68"/>
      <c r="AF20" s="70"/>
      <c r="AG20" s="55"/>
      <c r="AH20" s="65"/>
      <c r="AI20" s="68"/>
      <c r="AJ20" s="22">
        <f t="shared" si="0"/>
        <v>13</v>
      </c>
      <c r="AK20" s="123">
        <v>13</v>
      </c>
    </row>
    <row r="21" spans="1:37" ht="30.2" customHeight="1" thickTop="1" thickBot="1" x14ac:dyDescent="0.3">
      <c r="A21" s="6" t="s">
        <v>455</v>
      </c>
      <c r="B21" s="6" t="s">
        <v>450</v>
      </c>
      <c r="C21" s="6"/>
      <c r="D21" s="6" t="s">
        <v>10</v>
      </c>
      <c r="E21" s="6" t="s">
        <v>449</v>
      </c>
      <c r="F21" s="6" t="s">
        <v>450</v>
      </c>
      <c r="G21" s="6"/>
      <c r="H21" s="6"/>
      <c r="I21" s="21">
        <v>621</v>
      </c>
      <c r="J21" s="116"/>
      <c r="K21" s="117"/>
      <c r="L21" s="70"/>
      <c r="M21" s="55"/>
      <c r="N21" s="65"/>
      <c r="O21" s="68"/>
      <c r="P21" s="70"/>
      <c r="Q21" s="55"/>
      <c r="R21" s="65"/>
      <c r="S21" s="68"/>
      <c r="T21" s="70"/>
      <c r="U21" s="55"/>
      <c r="V21" s="65"/>
      <c r="W21" s="68"/>
      <c r="X21" s="70"/>
      <c r="Y21" s="55"/>
      <c r="Z21" s="65"/>
      <c r="AA21" s="68"/>
      <c r="AB21" s="70"/>
      <c r="AC21" s="55"/>
      <c r="AD21" s="65">
        <v>2</v>
      </c>
      <c r="AE21" s="68">
        <v>13</v>
      </c>
      <c r="AF21" s="70"/>
      <c r="AG21" s="55"/>
      <c r="AH21" s="65"/>
      <c r="AI21" s="68"/>
      <c r="AJ21" s="22">
        <f t="shared" si="0"/>
        <v>13</v>
      </c>
      <c r="AK21" s="123">
        <v>13</v>
      </c>
    </row>
    <row r="22" spans="1:37" ht="30.2" customHeight="1" thickTop="1" thickBot="1" x14ac:dyDescent="0.3">
      <c r="A22" s="6" t="s">
        <v>406</v>
      </c>
      <c r="B22" s="6" t="s">
        <v>407</v>
      </c>
      <c r="C22" s="6" t="s">
        <v>9</v>
      </c>
      <c r="D22" s="6" t="s">
        <v>86</v>
      </c>
      <c r="E22" s="6" t="s">
        <v>408</v>
      </c>
      <c r="F22" s="6" t="s">
        <v>407</v>
      </c>
      <c r="G22" s="6" t="s">
        <v>9</v>
      </c>
      <c r="H22" s="6" t="s">
        <v>10</v>
      </c>
      <c r="I22" s="21">
        <v>619</v>
      </c>
      <c r="J22" s="116"/>
      <c r="K22" s="117"/>
      <c r="L22" s="70"/>
      <c r="M22" s="55"/>
      <c r="N22" s="65"/>
      <c r="O22" s="68"/>
      <c r="P22" s="70"/>
      <c r="Q22" s="55"/>
      <c r="R22" s="65"/>
      <c r="S22" s="68"/>
      <c r="T22" s="70"/>
      <c r="U22" s="55"/>
      <c r="V22" s="65"/>
      <c r="W22" s="68"/>
      <c r="X22" s="70"/>
      <c r="Y22" s="55"/>
      <c r="Z22" s="65"/>
      <c r="AA22" s="68"/>
      <c r="AB22" s="70">
        <v>3</v>
      </c>
      <c r="AC22" s="55">
        <v>12</v>
      </c>
      <c r="AD22" s="65"/>
      <c r="AE22" s="68"/>
      <c r="AF22" s="70"/>
      <c r="AG22" s="55"/>
      <c r="AH22" s="65"/>
      <c r="AI22" s="68"/>
      <c r="AJ22" s="22">
        <f t="shared" si="0"/>
        <v>12</v>
      </c>
      <c r="AK22" s="123">
        <v>12</v>
      </c>
    </row>
    <row r="23" spans="1:37" ht="30.2" customHeight="1" thickTop="1" thickBot="1" x14ac:dyDescent="0.3">
      <c r="A23" s="6" t="s">
        <v>388</v>
      </c>
      <c r="B23" s="6" t="s">
        <v>8</v>
      </c>
      <c r="C23" s="6" t="s">
        <v>42</v>
      </c>
      <c r="D23" s="6" t="s">
        <v>86</v>
      </c>
      <c r="E23" s="6" t="s">
        <v>560</v>
      </c>
      <c r="F23" s="6" t="s">
        <v>8</v>
      </c>
      <c r="G23" s="6" t="s">
        <v>42</v>
      </c>
      <c r="H23" s="6" t="s">
        <v>10</v>
      </c>
      <c r="I23" s="21">
        <v>624</v>
      </c>
      <c r="J23" s="116"/>
      <c r="K23" s="117"/>
      <c r="L23" s="70"/>
      <c r="M23" s="55"/>
      <c r="N23" s="65"/>
      <c r="O23" s="68"/>
      <c r="P23" s="70"/>
      <c r="Q23" s="55"/>
      <c r="R23" s="65"/>
      <c r="S23" s="68"/>
      <c r="T23" s="70"/>
      <c r="U23" s="55"/>
      <c r="V23" s="65"/>
      <c r="W23" s="68"/>
      <c r="X23" s="70"/>
      <c r="Y23" s="55"/>
      <c r="Z23" s="65"/>
      <c r="AA23" s="68"/>
      <c r="AB23" s="70"/>
      <c r="AC23" s="55"/>
      <c r="AD23" s="65"/>
      <c r="AE23" s="68"/>
      <c r="AF23" s="70"/>
      <c r="AG23" s="55"/>
      <c r="AH23" s="65">
        <v>3</v>
      </c>
      <c r="AI23" s="68">
        <v>12</v>
      </c>
      <c r="AJ23" s="22">
        <f t="shared" si="0"/>
        <v>12</v>
      </c>
      <c r="AK23" s="123">
        <f>SUM(AI23)</f>
        <v>12</v>
      </c>
    </row>
    <row r="24" spans="1:37" ht="30.2" customHeight="1" thickTop="1" thickBot="1" x14ac:dyDescent="0.3">
      <c r="A24" s="6" t="s">
        <v>321</v>
      </c>
      <c r="B24" s="6" t="s">
        <v>12</v>
      </c>
      <c r="C24" s="6" t="s">
        <v>42</v>
      </c>
      <c r="D24" s="6" t="s">
        <v>86</v>
      </c>
      <c r="E24" s="6" t="s">
        <v>323</v>
      </c>
      <c r="F24" s="6" t="s">
        <v>12</v>
      </c>
      <c r="G24" s="6" t="s">
        <v>42</v>
      </c>
      <c r="H24" s="6" t="s">
        <v>86</v>
      </c>
      <c r="I24" s="21">
        <v>612</v>
      </c>
      <c r="J24" s="116"/>
      <c r="K24" s="117"/>
      <c r="L24" s="70"/>
      <c r="M24" s="55"/>
      <c r="N24" s="65"/>
      <c r="O24" s="68"/>
      <c r="P24" s="70"/>
      <c r="Q24" s="55"/>
      <c r="R24" s="65"/>
      <c r="S24" s="68"/>
      <c r="T24" s="70"/>
      <c r="U24" s="55"/>
      <c r="V24" s="65"/>
      <c r="W24" s="68"/>
      <c r="X24" s="70">
        <v>4</v>
      </c>
      <c r="Y24" s="55">
        <v>11</v>
      </c>
      <c r="Z24" s="65"/>
      <c r="AA24" s="68"/>
      <c r="AB24" s="70"/>
      <c r="AC24" s="55"/>
      <c r="AD24" s="65"/>
      <c r="AE24" s="68"/>
      <c r="AF24" s="70"/>
      <c r="AG24" s="55"/>
      <c r="AH24" s="65"/>
      <c r="AI24" s="68"/>
      <c r="AJ24" s="22">
        <f t="shared" si="0"/>
        <v>11</v>
      </c>
      <c r="AK24" s="123">
        <v>11</v>
      </c>
    </row>
    <row r="25" spans="1:37" ht="30.2" customHeight="1" thickTop="1" thickBot="1" x14ac:dyDescent="0.3">
      <c r="A25" s="6" t="s">
        <v>363</v>
      </c>
      <c r="B25" s="6" t="s">
        <v>8</v>
      </c>
      <c r="C25" s="6" t="s">
        <v>19</v>
      </c>
      <c r="D25" s="6" t="s">
        <v>10</v>
      </c>
      <c r="E25" s="6" t="s">
        <v>358</v>
      </c>
      <c r="F25" s="6" t="s">
        <v>8</v>
      </c>
      <c r="G25" s="6" t="s">
        <v>9</v>
      </c>
      <c r="H25" s="6" t="s">
        <v>86</v>
      </c>
      <c r="I25" s="21">
        <v>615</v>
      </c>
      <c r="J25" s="116"/>
      <c r="K25" s="117"/>
      <c r="L25" s="70"/>
      <c r="M25" s="55"/>
      <c r="N25" s="65"/>
      <c r="O25" s="68"/>
      <c r="P25" s="70"/>
      <c r="Q25" s="55"/>
      <c r="R25" s="65"/>
      <c r="S25" s="68"/>
      <c r="T25" s="70"/>
      <c r="U25" s="55"/>
      <c r="V25" s="65"/>
      <c r="W25" s="68"/>
      <c r="X25" s="70"/>
      <c r="Y25" s="55"/>
      <c r="Z25" s="65">
        <v>4</v>
      </c>
      <c r="AA25" s="68">
        <v>11</v>
      </c>
      <c r="AB25" s="70"/>
      <c r="AC25" s="55"/>
      <c r="AD25" s="65"/>
      <c r="AE25" s="68"/>
      <c r="AF25" s="70"/>
      <c r="AG25" s="55"/>
      <c r="AH25" s="65"/>
      <c r="AI25" s="68"/>
      <c r="AJ25" s="22">
        <f t="shared" si="0"/>
        <v>11</v>
      </c>
      <c r="AK25" s="123">
        <v>11</v>
      </c>
    </row>
    <row r="26" spans="1:37" ht="30.2" customHeight="1" thickTop="1" thickBot="1" x14ac:dyDescent="0.3">
      <c r="A26" s="6" t="s">
        <v>149</v>
      </c>
      <c r="B26" s="6" t="s">
        <v>150</v>
      </c>
      <c r="C26" s="6" t="s">
        <v>9</v>
      </c>
      <c r="D26" s="6" t="s">
        <v>10</v>
      </c>
      <c r="E26" s="6" t="s">
        <v>322</v>
      </c>
      <c r="F26" s="6" t="s">
        <v>150</v>
      </c>
      <c r="G26" s="6" t="s">
        <v>42</v>
      </c>
      <c r="H26" s="6" t="s">
        <v>86</v>
      </c>
      <c r="I26" s="21">
        <v>610</v>
      </c>
      <c r="J26" s="116"/>
      <c r="K26" s="117"/>
      <c r="L26" s="70"/>
      <c r="M26" s="55"/>
      <c r="N26" s="65"/>
      <c r="O26" s="68"/>
      <c r="P26" s="70"/>
      <c r="Q26" s="55"/>
      <c r="R26" s="65"/>
      <c r="S26" s="68"/>
      <c r="T26" s="70"/>
      <c r="U26" s="55"/>
      <c r="V26" s="65"/>
      <c r="W26" s="68"/>
      <c r="X26" s="70">
        <v>5</v>
      </c>
      <c r="Y26" s="55">
        <v>10</v>
      </c>
      <c r="Z26" s="65"/>
      <c r="AA26" s="68"/>
      <c r="AB26" s="70"/>
      <c r="AC26" s="55"/>
      <c r="AD26" s="65"/>
      <c r="AE26" s="68"/>
      <c r="AF26" s="70"/>
      <c r="AG26" s="55"/>
      <c r="AH26" s="65"/>
      <c r="AI26" s="68"/>
      <c r="AJ26" s="22">
        <f t="shared" si="0"/>
        <v>10</v>
      </c>
      <c r="AK26" s="123">
        <v>10</v>
      </c>
    </row>
    <row r="27" spans="1:37" ht="30.2" customHeight="1" thickTop="1" thickBot="1" x14ac:dyDescent="0.3">
      <c r="A27" s="6" t="s">
        <v>453</v>
      </c>
      <c r="B27" s="6" t="s">
        <v>85</v>
      </c>
      <c r="C27" s="6"/>
      <c r="D27" s="6"/>
      <c r="E27" s="6" t="s">
        <v>452</v>
      </c>
      <c r="F27" s="6"/>
      <c r="G27" s="6"/>
      <c r="H27" s="6"/>
      <c r="I27" s="21">
        <v>623</v>
      </c>
      <c r="J27" s="116"/>
      <c r="K27" s="117"/>
      <c r="L27" s="70"/>
      <c r="M27" s="55"/>
      <c r="N27" s="65"/>
      <c r="O27" s="68"/>
      <c r="P27" s="70"/>
      <c r="Q27" s="55"/>
      <c r="R27" s="65"/>
      <c r="S27" s="68"/>
      <c r="T27" s="70"/>
      <c r="U27" s="55"/>
      <c r="V27" s="65"/>
      <c r="W27" s="68"/>
      <c r="X27" s="70"/>
      <c r="Y27" s="55"/>
      <c r="Z27" s="65"/>
      <c r="AA27" s="68"/>
      <c r="AB27" s="70"/>
      <c r="AC27" s="55"/>
      <c r="AD27" s="65">
        <v>5</v>
      </c>
      <c r="AE27" s="68">
        <v>10</v>
      </c>
      <c r="AF27" s="70"/>
      <c r="AG27" s="55"/>
      <c r="AH27" s="65"/>
      <c r="AI27" s="68"/>
      <c r="AJ27" s="22">
        <f t="shared" si="0"/>
        <v>10</v>
      </c>
      <c r="AK27" s="123">
        <v>10</v>
      </c>
    </row>
    <row r="28" spans="1:37" ht="30.2" customHeight="1" thickTop="1" thickBot="1" x14ac:dyDescent="0.3">
      <c r="A28" s="6" t="s">
        <v>361</v>
      </c>
      <c r="B28" s="6" t="s">
        <v>8</v>
      </c>
      <c r="C28" s="6" t="s">
        <v>19</v>
      </c>
      <c r="D28" s="6" t="s">
        <v>10</v>
      </c>
      <c r="E28" s="6" t="s">
        <v>356</v>
      </c>
      <c r="F28" s="6" t="s">
        <v>8</v>
      </c>
      <c r="G28" s="6" t="s">
        <v>42</v>
      </c>
      <c r="H28" s="6" t="s">
        <v>86</v>
      </c>
      <c r="I28" s="21">
        <v>613</v>
      </c>
      <c r="J28" s="116"/>
      <c r="K28" s="117"/>
      <c r="L28" s="70"/>
      <c r="M28" s="55"/>
      <c r="N28" s="65"/>
      <c r="O28" s="68"/>
      <c r="P28" s="70"/>
      <c r="Q28" s="55"/>
      <c r="R28" s="65"/>
      <c r="S28" s="68"/>
      <c r="T28" s="70"/>
      <c r="U28" s="55"/>
      <c r="V28" s="65"/>
      <c r="W28" s="68"/>
      <c r="X28" s="70"/>
      <c r="Y28" s="55"/>
      <c r="Z28" s="65">
        <v>6</v>
      </c>
      <c r="AA28" s="68">
        <v>9</v>
      </c>
      <c r="AB28" s="70"/>
      <c r="AC28" s="55"/>
      <c r="AD28" s="65"/>
      <c r="AE28" s="68"/>
      <c r="AF28" s="70"/>
      <c r="AG28" s="55"/>
      <c r="AH28" s="65"/>
      <c r="AI28" s="68"/>
      <c r="AJ28" s="22">
        <f t="shared" si="0"/>
        <v>9</v>
      </c>
      <c r="AK28" s="123">
        <v>9</v>
      </c>
    </row>
    <row r="29" spans="1:37" ht="30.2" customHeight="1" thickTop="1" thickBot="1" x14ac:dyDescent="0.3">
      <c r="A29" s="6"/>
      <c r="B29" s="6"/>
      <c r="C29" s="6"/>
      <c r="D29" s="6"/>
      <c r="E29" s="6"/>
      <c r="F29" s="6"/>
      <c r="G29" s="6"/>
      <c r="H29" s="6"/>
      <c r="I29" s="21">
        <v>625</v>
      </c>
      <c r="J29" s="59"/>
      <c r="K29" s="60"/>
      <c r="L29" s="70"/>
      <c r="M29" s="55"/>
      <c r="N29" s="65"/>
      <c r="O29" s="68"/>
      <c r="P29" s="70"/>
      <c r="Q29" s="55"/>
      <c r="R29" s="65"/>
      <c r="S29" s="68"/>
      <c r="T29" s="70"/>
      <c r="U29" s="55"/>
      <c r="V29" s="65"/>
      <c r="W29" s="68"/>
      <c r="X29" s="70"/>
      <c r="Y29" s="55"/>
      <c r="Z29" s="65"/>
      <c r="AA29" s="68"/>
      <c r="AB29" s="70"/>
      <c r="AC29" s="55"/>
      <c r="AD29" s="65"/>
      <c r="AE29" s="68"/>
      <c r="AF29" s="70"/>
      <c r="AG29" s="55"/>
      <c r="AH29" s="65"/>
      <c r="AI29" s="68"/>
      <c r="AJ29" s="12">
        <f t="shared" si="0"/>
        <v>0</v>
      </c>
      <c r="AK29" s="123"/>
    </row>
    <row r="30" spans="1:37" ht="15.75" thickTop="1" x14ac:dyDescent="0.25"/>
  </sheetData>
  <sortState ref="A2:AK29">
    <sortCondition descending="1" ref="AK2:AK29"/>
  </sortState>
  <mergeCells count="14">
    <mergeCell ref="AH1:AI1"/>
    <mergeCell ref="V1:W1"/>
    <mergeCell ref="A1:I1"/>
    <mergeCell ref="L1:M1"/>
    <mergeCell ref="T1:U1"/>
    <mergeCell ref="R1:S1"/>
    <mergeCell ref="J1:K1"/>
    <mergeCell ref="N1:O1"/>
    <mergeCell ref="P1:Q1"/>
    <mergeCell ref="AF1:AG1"/>
    <mergeCell ref="AD1:AE1"/>
    <mergeCell ref="AB1:AC1"/>
    <mergeCell ref="X1:Y1"/>
    <mergeCell ref="Z1:AA1"/>
  </mergeCells>
  <pageMargins left="0.23622047244094491" right="0.23622047244094491" top="0.74803149606299213" bottom="0.74803149606299213" header="0.31496062992125984" footer="0.31496062992125984"/>
  <pageSetup paperSize="9" scale="69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X64"/>
  <sheetViews>
    <sheetView topLeftCell="A10" zoomScale="65" zoomScaleNormal="65" workbookViewId="0">
      <selection activeCell="AJ4" sqref="AJ4"/>
    </sheetView>
  </sheetViews>
  <sheetFormatPr defaultColWidth="16" defaultRowHeight="15" x14ac:dyDescent="0.25"/>
  <cols>
    <col min="1" max="1" width="9.140625" customWidth="1"/>
    <col min="2" max="2" width="25.85546875" style="5" customWidth="1"/>
    <col min="3" max="35" width="9.140625" style="5" customWidth="1"/>
    <col min="36" max="1038" width="16" style="5"/>
  </cols>
  <sheetData>
    <row r="1" spans="2:35" ht="15.75" thickBot="1" x14ac:dyDescent="0.3"/>
    <row r="2" spans="2:35" s="2" customFormat="1" ht="36" customHeight="1" thickBot="1" x14ac:dyDescent="0.3">
      <c r="B2" s="208" t="s">
        <v>39</v>
      </c>
      <c r="C2" s="208"/>
      <c r="D2" s="208"/>
      <c r="E2" s="208"/>
      <c r="F2" s="208"/>
      <c r="G2" s="202" t="s">
        <v>139</v>
      </c>
      <c r="H2" s="203"/>
      <c r="I2" s="204" t="s">
        <v>141</v>
      </c>
      <c r="J2" s="205"/>
      <c r="K2" s="202" t="s">
        <v>113</v>
      </c>
      <c r="L2" s="203"/>
      <c r="M2" s="204" t="s">
        <v>240</v>
      </c>
      <c r="N2" s="205"/>
      <c r="O2" s="202" t="s">
        <v>251</v>
      </c>
      <c r="P2" s="203"/>
      <c r="Q2" s="204" t="s">
        <v>253</v>
      </c>
      <c r="R2" s="205"/>
      <c r="S2" s="202" t="s">
        <v>295</v>
      </c>
      <c r="T2" s="203"/>
      <c r="U2" s="204" t="s">
        <v>316</v>
      </c>
      <c r="V2" s="205"/>
      <c r="W2" s="202" t="s">
        <v>8</v>
      </c>
      <c r="X2" s="203"/>
      <c r="Y2" s="204" t="s">
        <v>389</v>
      </c>
      <c r="Z2" s="205"/>
      <c r="AA2" s="202" t="s">
        <v>444</v>
      </c>
      <c r="AB2" s="203"/>
      <c r="AC2" s="204" t="s">
        <v>545</v>
      </c>
      <c r="AD2" s="205"/>
      <c r="AE2" s="202" t="s">
        <v>568</v>
      </c>
      <c r="AF2" s="203"/>
    </row>
    <row r="3" spans="2:35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09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39" t="s">
        <v>140</v>
      </c>
      <c r="O3" s="31" t="s">
        <v>6</v>
      </c>
      <c r="P3" s="31" t="s">
        <v>140</v>
      </c>
      <c r="Q3" s="38" t="s">
        <v>6</v>
      </c>
      <c r="R3" s="38" t="s">
        <v>140</v>
      </c>
      <c r="S3" s="31" t="s">
        <v>6</v>
      </c>
      <c r="T3" s="31" t="s">
        <v>140</v>
      </c>
      <c r="U3" s="38" t="s">
        <v>6</v>
      </c>
      <c r="V3" s="38" t="s">
        <v>140</v>
      </c>
      <c r="W3" s="31" t="s">
        <v>6</v>
      </c>
      <c r="X3" s="31" t="s">
        <v>140</v>
      </c>
      <c r="Y3" s="38" t="s">
        <v>6</v>
      </c>
      <c r="Z3" s="38" t="s">
        <v>140</v>
      </c>
      <c r="AA3" s="31" t="s">
        <v>6</v>
      </c>
      <c r="AB3" s="32" t="s">
        <v>140</v>
      </c>
      <c r="AC3" s="38" t="s">
        <v>6</v>
      </c>
      <c r="AD3" s="38" t="s">
        <v>140</v>
      </c>
      <c r="AE3" s="31" t="s">
        <v>6</v>
      </c>
      <c r="AF3" s="32" t="s">
        <v>140</v>
      </c>
      <c r="AG3" s="12" t="s">
        <v>143</v>
      </c>
      <c r="AH3" s="123" t="s">
        <v>546</v>
      </c>
      <c r="AI3" s="178" t="s">
        <v>597</v>
      </c>
    </row>
    <row r="4" spans="2:35" ht="30" customHeight="1" thickTop="1" thickBot="1" x14ac:dyDescent="0.3">
      <c r="B4" s="3" t="s">
        <v>155</v>
      </c>
      <c r="C4" s="3" t="s">
        <v>113</v>
      </c>
      <c r="D4" s="3" t="s">
        <v>42</v>
      </c>
      <c r="E4" s="3" t="s">
        <v>10</v>
      </c>
      <c r="F4" s="14">
        <v>410</v>
      </c>
      <c r="G4" s="33"/>
      <c r="H4" s="34"/>
      <c r="I4" s="154">
        <v>4</v>
      </c>
      <c r="J4" s="156">
        <v>11</v>
      </c>
      <c r="K4" s="33">
        <v>1</v>
      </c>
      <c r="L4" s="34">
        <v>15</v>
      </c>
      <c r="M4" s="40"/>
      <c r="N4" s="41"/>
      <c r="O4" s="65"/>
      <c r="P4" s="68"/>
      <c r="Q4" s="154">
        <v>2</v>
      </c>
      <c r="R4" s="156">
        <v>13</v>
      </c>
      <c r="S4" s="65"/>
      <c r="T4" s="68"/>
      <c r="U4" s="70">
        <v>1</v>
      </c>
      <c r="V4" s="55">
        <v>15</v>
      </c>
      <c r="W4" s="65">
        <v>2</v>
      </c>
      <c r="X4" s="68">
        <v>13</v>
      </c>
      <c r="Y4" s="70">
        <v>1</v>
      </c>
      <c r="Z4" s="55">
        <v>15</v>
      </c>
      <c r="AA4" s="140">
        <v>2</v>
      </c>
      <c r="AB4" s="145">
        <v>13</v>
      </c>
      <c r="AC4" s="70">
        <v>1</v>
      </c>
      <c r="AD4" s="55">
        <v>15</v>
      </c>
      <c r="AE4" s="138">
        <v>1</v>
      </c>
      <c r="AF4" s="139">
        <v>15</v>
      </c>
      <c r="AG4" s="108">
        <f t="shared" ref="AG4:AG35" si="0">SUM(H4,J4,L4,N4,P4,R4,T4,V4,X4,Z4,AB4,AD4,AF4)</f>
        <v>125</v>
      </c>
      <c r="AH4" s="123">
        <f>SUM(L4,V4,X4,Z4,AD4,AF4)</f>
        <v>88</v>
      </c>
      <c r="AI4" s="179">
        <v>9</v>
      </c>
    </row>
    <row r="5" spans="2:35" ht="30" customHeight="1" thickTop="1" thickBot="1" x14ac:dyDescent="0.3">
      <c r="B5" s="3" t="s">
        <v>241</v>
      </c>
      <c r="C5" s="3" t="s">
        <v>8</v>
      </c>
      <c r="D5" s="3" t="s">
        <v>42</v>
      </c>
      <c r="E5" s="3" t="s">
        <v>10</v>
      </c>
      <c r="F5" s="14">
        <v>426</v>
      </c>
      <c r="G5" s="65"/>
      <c r="H5" s="68"/>
      <c r="I5" s="70"/>
      <c r="J5" s="55"/>
      <c r="K5" s="65"/>
      <c r="L5" s="68"/>
      <c r="M5" s="70">
        <v>1</v>
      </c>
      <c r="N5" s="71">
        <v>15</v>
      </c>
      <c r="O5" s="65">
        <v>1</v>
      </c>
      <c r="P5" s="68">
        <v>15</v>
      </c>
      <c r="Q5" s="70"/>
      <c r="R5" s="55"/>
      <c r="S5" s="65">
        <v>1</v>
      </c>
      <c r="T5" s="68">
        <v>15</v>
      </c>
      <c r="U5" s="70"/>
      <c r="V5" s="55"/>
      <c r="W5" s="65">
        <v>1</v>
      </c>
      <c r="X5" s="68">
        <v>15</v>
      </c>
      <c r="Y5" s="70">
        <v>2</v>
      </c>
      <c r="Z5" s="55">
        <v>13</v>
      </c>
      <c r="AA5" s="65"/>
      <c r="AB5" s="68"/>
      <c r="AC5" s="70"/>
      <c r="AD5" s="55"/>
      <c r="AE5" s="65">
        <v>2</v>
      </c>
      <c r="AF5" s="68">
        <v>13</v>
      </c>
      <c r="AG5" s="108">
        <f t="shared" si="0"/>
        <v>86</v>
      </c>
      <c r="AH5" s="123">
        <f>SUM(N5,P5,T5,X5,Z5,AF5)</f>
        <v>86</v>
      </c>
      <c r="AI5" s="179">
        <v>6</v>
      </c>
    </row>
    <row r="6" spans="2:35" ht="30" customHeight="1" thickTop="1" thickBot="1" x14ac:dyDescent="0.3">
      <c r="B6" s="3" t="s">
        <v>254</v>
      </c>
      <c r="C6" s="3" t="s">
        <v>113</v>
      </c>
      <c r="D6" s="3" t="s">
        <v>42</v>
      </c>
      <c r="E6" s="3" t="s">
        <v>10</v>
      </c>
      <c r="F6" s="14">
        <v>413</v>
      </c>
      <c r="G6" s="65"/>
      <c r="H6" s="68"/>
      <c r="I6" s="70"/>
      <c r="J6" s="55"/>
      <c r="K6" s="65">
        <v>2</v>
      </c>
      <c r="L6" s="68">
        <v>13</v>
      </c>
      <c r="M6" s="70"/>
      <c r="N6" s="71"/>
      <c r="O6" s="65"/>
      <c r="P6" s="68"/>
      <c r="Q6" s="70">
        <v>5</v>
      </c>
      <c r="R6" s="55">
        <v>10</v>
      </c>
      <c r="S6" s="65">
        <v>2</v>
      </c>
      <c r="T6" s="68">
        <v>13</v>
      </c>
      <c r="U6" s="70">
        <v>3</v>
      </c>
      <c r="V6" s="55">
        <v>12</v>
      </c>
      <c r="W6" s="65">
        <v>6</v>
      </c>
      <c r="X6" s="68">
        <v>9</v>
      </c>
      <c r="Y6" s="70"/>
      <c r="Z6" s="55"/>
      <c r="AA6" s="65"/>
      <c r="AB6" s="68"/>
      <c r="AC6" s="70"/>
      <c r="AD6" s="55"/>
      <c r="AE6" s="65">
        <v>3</v>
      </c>
      <c r="AF6" s="68">
        <v>12</v>
      </c>
      <c r="AG6" s="108">
        <f t="shared" si="0"/>
        <v>69</v>
      </c>
      <c r="AH6" s="123">
        <f>SUM(L6,R6,T6,V6,X6,AF6)</f>
        <v>69</v>
      </c>
      <c r="AI6" s="179">
        <v>6</v>
      </c>
    </row>
    <row r="7" spans="2:35" ht="30" customHeight="1" thickTop="1" thickBot="1" x14ac:dyDescent="0.3">
      <c r="B7" s="3" t="s">
        <v>154</v>
      </c>
      <c r="C7" s="3" t="s">
        <v>113</v>
      </c>
      <c r="D7" s="3" t="s">
        <v>42</v>
      </c>
      <c r="E7" s="3" t="s">
        <v>10</v>
      </c>
      <c r="F7" s="14">
        <v>409</v>
      </c>
      <c r="G7" s="65"/>
      <c r="H7" s="68"/>
      <c r="I7" s="70">
        <v>5</v>
      </c>
      <c r="J7" s="55">
        <v>10</v>
      </c>
      <c r="K7" s="65"/>
      <c r="L7" s="68"/>
      <c r="M7" s="70"/>
      <c r="N7" s="71"/>
      <c r="O7" s="65"/>
      <c r="P7" s="68"/>
      <c r="Q7" s="70"/>
      <c r="R7" s="55"/>
      <c r="S7" s="65"/>
      <c r="T7" s="68"/>
      <c r="U7" s="70">
        <v>2</v>
      </c>
      <c r="V7" s="55">
        <v>13</v>
      </c>
      <c r="W7" s="65">
        <v>10</v>
      </c>
      <c r="X7" s="68">
        <v>5</v>
      </c>
      <c r="Y7" s="70">
        <v>4</v>
      </c>
      <c r="Z7" s="55">
        <v>11</v>
      </c>
      <c r="AA7" s="65">
        <v>1</v>
      </c>
      <c r="AB7" s="68">
        <v>15</v>
      </c>
      <c r="AC7" s="70"/>
      <c r="AD7" s="55"/>
      <c r="AE7" s="65">
        <v>4</v>
      </c>
      <c r="AF7" s="68">
        <v>11</v>
      </c>
      <c r="AG7" s="108">
        <f t="shared" si="0"/>
        <v>65</v>
      </c>
      <c r="AH7" s="123">
        <f>SUM(J7,V7,X7,Z7,AB7,AF7)</f>
        <v>65</v>
      </c>
      <c r="AI7" s="179">
        <v>6</v>
      </c>
    </row>
    <row r="8" spans="2:35" ht="30" customHeight="1" thickTop="1" thickBot="1" x14ac:dyDescent="0.3">
      <c r="B8" s="3" t="s">
        <v>202</v>
      </c>
      <c r="C8" s="3" t="s">
        <v>8</v>
      </c>
      <c r="D8" s="3" t="s">
        <v>9</v>
      </c>
      <c r="E8" s="3" t="s">
        <v>10</v>
      </c>
      <c r="F8" s="14">
        <v>414</v>
      </c>
      <c r="G8" s="65"/>
      <c r="H8" s="68"/>
      <c r="I8" s="70"/>
      <c r="J8" s="55"/>
      <c r="K8" s="65">
        <v>4</v>
      </c>
      <c r="L8" s="68">
        <v>11</v>
      </c>
      <c r="M8" s="70">
        <v>3</v>
      </c>
      <c r="N8" s="71">
        <v>12</v>
      </c>
      <c r="O8" s="65">
        <v>4</v>
      </c>
      <c r="P8" s="68">
        <v>11</v>
      </c>
      <c r="Q8" s="70">
        <v>8</v>
      </c>
      <c r="R8" s="55">
        <v>7</v>
      </c>
      <c r="S8" s="65">
        <v>5</v>
      </c>
      <c r="T8" s="68">
        <v>10</v>
      </c>
      <c r="U8" s="70">
        <v>4</v>
      </c>
      <c r="V8" s="55">
        <v>11</v>
      </c>
      <c r="W8" s="140">
        <v>8</v>
      </c>
      <c r="X8" s="145">
        <v>7</v>
      </c>
      <c r="Y8" s="70"/>
      <c r="Z8" s="55"/>
      <c r="AA8" s="65"/>
      <c r="AB8" s="68"/>
      <c r="AC8" s="70"/>
      <c r="AD8" s="55"/>
      <c r="AE8" s="65"/>
      <c r="AF8" s="68"/>
      <c r="AG8" s="108">
        <f t="shared" si="0"/>
        <v>69</v>
      </c>
      <c r="AH8" s="123">
        <f>SUM(L8,N8,P8,R8,T8,V8,)</f>
        <v>62</v>
      </c>
      <c r="AI8" s="179">
        <v>7</v>
      </c>
    </row>
    <row r="9" spans="2:35" ht="30" customHeight="1" thickTop="1" thickBot="1" x14ac:dyDescent="0.3">
      <c r="B9" s="3" t="s">
        <v>153</v>
      </c>
      <c r="C9" s="3" t="s">
        <v>113</v>
      </c>
      <c r="D9" s="3" t="s">
        <v>42</v>
      </c>
      <c r="E9" s="3" t="s">
        <v>10</v>
      </c>
      <c r="F9" s="14">
        <v>408</v>
      </c>
      <c r="G9" s="65"/>
      <c r="H9" s="68"/>
      <c r="I9" s="157">
        <v>7</v>
      </c>
      <c r="J9" s="158">
        <v>8</v>
      </c>
      <c r="K9" s="65">
        <v>3</v>
      </c>
      <c r="L9" s="68">
        <v>12</v>
      </c>
      <c r="M9" s="70"/>
      <c r="N9" s="71"/>
      <c r="O9" s="65"/>
      <c r="P9" s="103"/>
      <c r="Q9" s="70">
        <v>6</v>
      </c>
      <c r="R9" s="121">
        <v>9</v>
      </c>
      <c r="S9" s="65">
        <v>4</v>
      </c>
      <c r="T9" s="103">
        <v>11</v>
      </c>
      <c r="U9" s="70"/>
      <c r="V9" s="121"/>
      <c r="W9" s="140">
        <v>7</v>
      </c>
      <c r="X9" s="168">
        <v>8</v>
      </c>
      <c r="Y9" s="70">
        <v>5</v>
      </c>
      <c r="Z9" s="121">
        <v>10</v>
      </c>
      <c r="AA9" s="65"/>
      <c r="AB9" s="68"/>
      <c r="AC9" s="70"/>
      <c r="AD9" s="121"/>
      <c r="AE9" s="65">
        <v>6</v>
      </c>
      <c r="AF9" s="68">
        <v>9</v>
      </c>
      <c r="AG9" s="108">
        <f t="shared" si="0"/>
        <v>67</v>
      </c>
      <c r="AH9" s="123">
        <f>SUM(J9,L9,R9,T9,Z9,AF9)</f>
        <v>59</v>
      </c>
      <c r="AI9" s="179">
        <v>7</v>
      </c>
    </row>
    <row r="10" spans="2:35" ht="30" customHeight="1" thickTop="1" thickBot="1" x14ac:dyDescent="0.3">
      <c r="B10" s="3" t="s">
        <v>243</v>
      </c>
      <c r="C10" s="3" t="s">
        <v>8</v>
      </c>
      <c r="D10" s="3" t="s">
        <v>42</v>
      </c>
      <c r="E10" s="3" t="s">
        <v>10</v>
      </c>
      <c r="F10" s="14">
        <v>427</v>
      </c>
      <c r="G10" s="65"/>
      <c r="H10" s="68"/>
      <c r="I10" s="70"/>
      <c r="J10" s="55"/>
      <c r="K10" s="65"/>
      <c r="L10" s="68"/>
      <c r="M10" s="70">
        <v>4</v>
      </c>
      <c r="N10" s="71">
        <v>11</v>
      </c>
      <c r="O10" s="65"/>
      <c r="P10" s="68"/>
      <c r="Q10" s="70"/>
      <c r="R10" s="55"/>
      <c r="S10" s="65"/>
      <c r="T10" s="68"/>
      <c r="U10" s="70"/>
      <c r="V10" s="55"/>
      <c r="W10" s="65">
        <v>4</v>
      </c>
      <c r="X10" s="68">
        <v>11</v>
      </c>
      <c r="Y10" s="70"/>
      <c r="Z10" s="55"/>
      <c r="AA10" s="65"/>
      <c r="AB10" s="68"/>
      <c r="AC10" s="70">
        <v>2</v>
      </c>
      <c r="AD10" s="55">
        <v>13</v>
      </c>
      <c r="AE10" s="65">
        <v>5</v>
      </c>
      <c r="AF10" s="68">
        <v>10</v>
      </c>
      <c r="AG10" s="108">
        <f t="shared" si="0"/>
        <v>45</v>
      </c>
      <c r="AH10" s="123">
        <f>SUM(N10,X10,AD10,AF10)</f>
        <v>45</v>
      </c>
      <c r="AI10" s="179">
        <v>4</v>
      </c>
    </row>
    <row r="11" spans="2:35" ht="30" customHeight="1" thickTop="1" thickBot="1" x14ac:dyDescent="0.3">
      <c r="B11" s="3" t="s">
        <v>134</v>
      </c>
      <c r="C11" s="3" t="s">
        <v>8</v>
      </c>
      <c r="D11" s="3" t="s">
        <v>42</v>
      </c>
      <c r="E11" s="3" t="s">
        <v>10</v>
      </c>
      <c r="F11" s="14">
        <v>416</v>
      </c>
      <c r="G11" s="65"/>
      <c r="H11" s="68"/>
      <c r="I11" s="70"/>
      <c r="J11" s="55"/>
      <c r="K11" s="65">
        <v>6</v>
      </c>
      <c r="L11" s="68">
        <v>9</v>
      </c>
      <c r="M11" s="70"/>
      <c r="N11" s="71"/>
      <c r="O11" s="65"/>
      <c r="P11" s="68"/>
      <c r="Q11" s="70">
        <v>4</v>
      </c>
      <c r="R11" s="55">
        <v>11</v>
      </c>
      <c r="S11" s="65"/>
      <c r="T11" s="68"/>
      <c r="U11" s="70"/>
      <c r="V11" s="55"/>
      <c r="W11" s="65">
        <v>3</v>
      </c>
      <c r="X11" s="68">
        <v>12</v>
      </c>
      <c r="Y11" s="70">
        <v>3</v>
      </c>
      <c r="Z11" s="55">
        <v>12</v>
      </c>
      <c r="AA11" s="65"/>
      <c r="AB11" s="68"/>
      <c r="AC11" s="70"/>
      <c r="AD11" s="55"/>
      <c r="AE11" s="65"/>
      <c r="AF11" s="68"/>
      <c r="AG11" s="108">
        <f t="shared" si="0"/>
        <v>44</v>
      </c>
      <c r="AH11" s="123">
        <f>SUM(L11,R11,X11,Z11,)</f>
        <v>44</v>
      </c>
      <c r="AI11" s="179">
        <v>4</v>
      </c>
    </row>
    <row r="12" spans="2:35" ht="30" customHeight="1" thickTop="1" thickBot="1" x14ac:dyDescent="0.3">
      <c r="B12" s="6" t="s">
        <v>242</v>
      </c>
      <c r="C12" s="3" t="s">
        <v>8</v>
      </c>
      <c r="D12" s="3" t="s">
        <v>9</v>
      </c>
      <c r="E12" s="3" t="s">
        <v>10</v>
      </c>
      <c r="F12" s="14">
        <v>424</v>
      </c>
      <c r="G12" s="65"/>
      <c r="H12" s="68"/>
      <c r="I12" s="70"/>
      <c r="J12" s="55"/>
      <c r="K12" s="65"/>
      <c r="L12" s="68"/>
      <c r="M12" s="70">
        <v>2</v>
      </c>
      <c r="N12" s="71">
        <v>13</v>
      </c>
      <c r="O12" s="65"/>
      <c r="P12" s="68"/>
      <c r="Q12" s="70">
        <v>1</v>
      </c>
      <c r="R12" s="55">
        <v>15</v>
      </c>
      <c r="S12" s="65"/>
      <c r="T12" s="68"/>
      <c r="U12" s="70"/>
      <c r="V12" s="55"/>
      <c r="W12" s="65">
        <v>5</v>
      </c>
      <c r="X12" s="68">
        <v>10</v>
      </c>
      <c r="Y12" s="70"/>
      <c r="Z12" s="55"/>
      <c r="AA12" s="65"/>
      <c r="AB12" s="68"/>
      <c r="AC12" s="70"/>
      <c r="AD12" s="55"/>
      <c r="AE12" s="65"/>
      <c r="AF12" s="68"/>
      <c r="AG12" s="108">
        <f t="shared" si="0"/>
        <v>38</v>
      </c>
      <c r="AH12" s="123">
        <f>SUM(N12,R12,X12,)</f>
        <v>38</v>
      </c>
      <c r="AI12" s="179">
        <v>3</v>
      </c>
    </row>
    <row r="13" spans="2:35" ht="30" customHeight="1" thickTop="1" thickBot="1" x14ac:dyDescent="0.3">
      <c r="B13" s="3" t="s">
        <v>137</v>
      </c>
      <c r="C13" s="3" t="s">
        <v>8</v>
      </c>
      <c r="D13" s="3" t="s">
        <v>42</v>
      </c>
      <c r="E13" s="3" t="s">
        <v>10</v>
      </c>
      <c r="F13" s="14">
        <v>419</v>
      </c>
      <c r="G13" s="65"/>
      <c r="H13" s="68"/>
      <c r="I13" s="70"/>
      <c r="J13" s="55"/>
      <c r="K13" s="65">
        <v>10</v>
      </c>
      <c r="L13" s="68">
        <v>5</v>
      </c>
      <c r="M13" s="70"/>
      <c r="N13" s="71"/>
      <c r="O13" s="65">
        <v>5</v>
      </c>
      <c r="P13" s="68">
        <v>10</v>
      </c>
      <c r="Q13" s="70">
        <v>7</v>
      </c>
      <c r="R13" s="55">
        <v>8</v>
      </c>
      <c r="S13" s="65">
        <v>6</v>
      </c>
      <c r="T13" s="68">
        <v>9</v>
      </c>
      <c r="U13" s="70"/>
      <c r="V13" s="55"/>
      <c r="W13" s="65">
        <v>15</v>
      </c>
      <c r="X13" s="68">
        <v>1</v>
      </c>
      <c r="Y13" s="70"/>
      <c r="Z13" s="55"/>
      <c r="AA13" s="65"/>
      <c r="AB13" s="68"/>
      <c r="AC13" s="70"/>
      <c r="AD13" s="55"/>
      <c r="AE13" s="65">
        <v>11</v>
      </c>
      <c r="AF13" s="68">
        <v>4</v>
      </c>
      <c r="AG13" s="108">
        <f t="shared" si="0"/>
        <v>37</v>
      </c>
      <c r="AH13" s="123">
        <f>SUM(L13,P13,R13,T13,X13,AF13)</f>
        <v>37</v>
      </c>
      <c r="AI13" s="179">
        <v>6</v>
      </c>
    </row>
    <row r="14" spans="2:35" ht="30" customHeight="1" thickTop="1" thickBot="1" x14ac:dyDescent="0.3">
      <c r="B14" s="3" t="s">
        <v>301</v>
      </c>
      <c r="C14" s="3" t="s">
        <v>113</v>
      </c>
      <c r="D14" s="3" t="s">
        <v>19</v>
      </c>
      <c r="E14" s="3" t="s">
        <v>10</v>
      </c>
      <c r="F14" s="14">
        <v>438</v>
      </c>
      <c r="G14" s="65"/>
      <c r="H14" s="68"/>
      <c r="I14" s="70"/>
      <c r="J14" s="55"/>
      <c r="K14" s="65"/>
      <c r="L14" s="68"/>
      <c r="M14" s="70"/>
      <c r="N14" s="71"/>
      <c r="O14" s="65"/>
      <c r="P14" s="68"/>
      <c r="Q14" s="70"/>
      <c r="R14" s="55"/>
      <c r="S14" s="65">
        <v>7</v>
      </c>
      <c r="T14" s="68">
        <v>8</v>
      </c>
      <c r="U14" s="70">
        <v>5</v>
      </c>
      <c r="V14" s="55">
        <v>10</v>
      </c>
      <c r="W14" s="65">
        <v>11</v>
      </c>
      <c r="X14" s="68">
        <v>4</v>
      </c>
      <c r="Y14" s="70">
        <v>8</v>
      </c>
      <c r="Z14" s="55">
        <v>7</v>
      </c>
      <c r="AA14" s="65"/>
      <c r="AB14" s="68"/>
      <c r="AC14" s="70"/>
      <c r="AD14" s="55"/>
      <c r="AE14" s="65">
        <v>10</v>
      </c>
      <c r="AF14" s="68">
        <v>5</v>
      </c>
      <c r="AG14" s="108">
        <f t="shared" si="0"/>
        <v>34</v>
      </c>
      <c r="AH14" s="123">
        <f>SUM(T14,V14,X14,Z14,AF14)</f>
        <v>34</v>
      </c>
      <c r="AI14" s="179">
        <v>5</v>
      </c>
    </row>
    <row r="15" spans="2:35" ht="30" customHeight="1" thickTop="1" thickBot="1" x14ac:dyDescent="0.3">
      <c r="B15" s="3" t="s">
        <v>135</v>
      </c>
      <c r="C15" s="3" t="s">
        <v>113</v>
      </c>
      <c r="D15" s="3" t="s">
        <v>42</v>
      </c>
      <c r="E15" s="3" t="s">
        <v>10</v>
      </c>
      <c r="F15" s="14">
        <v>415</v>
      </c>
      <c r="G15" s="65"/>
      <c r="H15" s="68"/>
      <c r="I15" s="70"/>
      <c r="J15" s="55"/>
      <c r="K15" s="65">
        <v>5</v>
      </c>
      <c r="L15" s="68">
        <v>10</v>
      </c>
      <c r="M15" s="70"/>
      <c r="N15" s="71"/>
      <c r="O15" s="65"/>
      <c r="P15" s="68"/>
      <c r="Q15" s="70"/>
      <c r="R15" s="55"/>
      <c r="S15" s="65">
        <v>3</v>
      </c>
      <c r="T15" s="68">
        <v>12</v>
      </c>
      <c r="U15" s="70"/>
      <c r="V15" s="55"/>
      <c r="W15" s="65"/>
      <c r="X15" s="68"/>
      <c r="Y15" s="70"/>
      <c r="Z15" s="55"/>
      <c r="AA15" s="65"/>
      <c r="AB15" s="68"/>
      <c r="AC15" s="70"/>
      <c r="AD15" s="55"/>
      <c r="AE15" s="65">
        <v>7</v>
      </c>
      <c r="AF15" s="68">
        <v>8</v>
      </c>
      <c r="AG15" s="108">
        <f t="shared" si="0"/>
        <v>30</v>
      </c>
      <c r="AH15" s="123">
        <f>SUM(L15,T15,AF15)</f>
        <v>30</v>
      </c>
      <c r="AI15" s="179">
        <v>3</v>
      </c>
    </row>
    <row r="16" spans="2:35" ht="30" customHeight="1" thickTop="1" thickBot="1" x14ac:dyDescent="0.3">
      <c r="B16" s="3" t="s">
        <v>106</v>
      </c>
      <c r="C16" s="3" t="s">
        <v>12</v>
      </c>
      <c r="D16" s="3" t="s">
        <v>42</v>
      </c>
      <c r="E16" s="3" t="s">
        <v>10</v>
      </c>
      <c r="F16" s="14">
        <v>400</v>
      </c>
      <c r="G16" s="65">
        <v>2</v>
      </c>
      <c r="H16" s="68">
        <v>13</v>
      </c>
      <c r="I16" s="70">
        <v>1</v>
      </c>
      <c r="J16" s="55">
        <v>15</v>
      </c>
      <c r="K16" s="65"/>
      <c r="L16" s="68"/>
      <c r="M16" s="70"/>
      <c r="N16" s="71"/>
      <c r="O16" s="65"/>
      <c r="P16" s="68"/>
      <c r="Q16" s="70"/>
      <c r="R16" s="55"/>
      <c r="S16" s="65"/>
      <c r="T16" s="68"/>
      <c r="U16" s="70"/>
      <c r="V16" s="55"/>
      <c r="W16" s="65"/>
      <c r="X16" s="68"/>
      <c r="Y16" s="70"/>
      <c r="Z16" s="55"/>
      <c r="AA16" s="65"/>
      <c r="AB16" s="68"/>
      <c r="AC16" s="70"/>
      <c r="AD16" s="55"/>
      <c r="AE16" s="65"/>
      <c r="AF16" s="68"/>
      <c r="AG16" s="108">
        <f t="shared" si="0"/>
        <v>28</v>
      </c>
      <c r="AH16" s="123">
        <f>SUM(H16,J16,)</f>
        <v>28</v>
      </c>
      <c r="AI16" s="179">
        <v>2</v>
      </c>
    </row>
    <row r="17" spans="2:35" ht="30" customHeight="1" thickTop="1" thickBot="1" x14ac:dyDescent="0.3">
      <c r="B17" s="3" t="s">
        <v>172</v>
      </c>
      <c r="C17" s="3" t="s">
        <v>8</v>
      </c>
      <c r="D17" s="3" t="s">
        <v>9</v>
      </c>
      <c r="E17" s="3" t="s">
        <v>10</v>
      </c>
      <c r="F17" s="14">
        <v>431</v>
      </c>
      <c r="G17" s="65"/>
      <c r="H17" s="68"/>
      <c r="I17" s="70"/>
      <c r="J17" s="55"/>
      <c r="K17" s="65"/>
      <c r="L17" s="68"/>
      <c r="M17" s="70"/>
      <c r="N17" s="71"/>
      <c r="O17" s="65">
        <v>2</v>
      </c>
      <c r="P17" s="68">
        <v>13</v>
      </c>
      <c r="Q17" s="70">
        <v>3</v>
      </c>
      <c r="R17" s="55">
        <v>12</v>
      </c>
      <c r="S17" s="65"/>
      <c r="T17" s="68"/>
      <c r="U17" s="70"/>
      <c r="V17" s="55"/>
      <c r="W17" s="65"/>
      <c r="X17" s="68"/>
      <c r="Y17" s="70"/>
      <c r="Z17" s="55"/>
      <c r="AA17" s="65"/>
      <c r="AB17" s="68"/>
      <c r="AC17" s="70"/>
      <c r="AD17" s="55"/>
      <c r="AE17" s="65"/>
      <c r="AF17" s="68"/>
      <c r="AG17" s="108">
        <f t="shared" si="0"/>
        <v>25</v>
      </c>
      <c r="AH17" s="123">
        <f>SUM(P17,R17,)</f>
        <v>25</v>
      </c>
      <c r="AI17" s="179">
        <v>2</v>
      </c>
    </row>
    <row r="18" spans="2:35" ht="30" customHeight="1" thickTop="1" thickBot="1" x14ac:dyDescent="0.3">
      <c r="B18" s="3" t="s">
        <v>107</v>
      </c>
      <c r="C18" s="3" t="s">
        <v>113</v>
      </c>
      <c r="D18" s="3" t="s">
        <v>9</v>
      </c>
      <c r="E18" s="3" t="s">
        <v>10</v>
      </c>
      <c r="F18" s="14">
        <v>401</v>
      </c>
      <c r="G18" s="67">
        <v>5</v>
      </c>
      <c r="H18" s="69">
        <v>10</v>
      </c>
      <c r="I18" s="72"/>
      <c r="J18" s="56"/>
      <c r="K18" s="67"/>
      <c r="L18" s="69"/>
      <c r="M18" s="72"/>
      <c r="N18" s="73"/>
      <c r="O18" s="67"/>
      <c r="P18" s="69"/>
      <c r="Q18" s="72"/>
      <c r="R18" s="56"/>
      <c r="S18" s="67"/>
      <c r="T18" s="69"/>
      <c r="U18" s="72">
        <v>6</v>
      </c>
      <c r="V18" s="56">
        <v>9</v>
      </c>
      <c r="W18" s="67"/>
      <c r="X18" s="69"/>
      <c r="Y18" s="72"/>
      <c r="Z18" s="56"/>
      <c r="AA18" s="67">
        <v>10</v>
      </c>
      <c r="AB18" s="69">
        <v>5</v>
      </c>
      <c r="AC18" s="72"/>
      <c r="AD18" s="56"/>
      <c r="AE18" s="67"/>
      <c r="AF18" s="69"/>
      <c r="AG18" s="108">
        <f t="shared" si="0"/>
        <v>24</v>
      </c>
      <c r="AH18" s="123">
        <f>SUM(H18,V18,AB18,)</f>
        <v>24</v>
      </c>
      <c r="AI18" s="179">
        <v>3</v>
      </c>
    </row>
    <row r="19" spans="2:35" ht="30" customHeight="1" thickTop="1" thickBot="1" x14ac:dyDescent="0.3">
      <c r="B19" s="6" t="s">
        <v>110</v>
      </c>
      <c r="C19" s="6" t="s">
        <v>114</v>
      </c>
      <c r="D19" s="6" t="s">
        <v>9</v>
      </c>
      <c r="E19" s="6" t="s">
        <v>10</v>
      </c>
      <c r="F19" s="21">
        <v>404</v>
      </c>
      <c r="G19" s="67">
        <v>4</v>
      </c>
      <c r="H19" s="69">
        <v>11</v>
      </c>
      <c r="I19" s="72"/>
      <c r="J19" s="56"/>
      <c r="K19" s="67">
        <v>7</v>
      </c>
      <c r="L19" s="69">
        <v>8</v>
      </c>
      <c r="M19" s="72"/>
      <c r="N19" s="73"/>
      <c r="O19" s="67"/>
      <c r="P19" s="69"/>
      <c r="Q19" s="72"/>
      <c r="R19" s="56"/>
      <c r="S19" s="67"/>
      <c r="T19" s="69"/>
      <c r="U19" s="72"/>
      <c r="V19" s="56"/>
      <c r="W19" s="67"/>
      <c r="X19" s="69"/>
      <c r="Y19" s="72"/>
      <c r="Z19" s="56"/>
      <c r="AA19" s="67"/>
      <c r="AB19" s="69"/>
      <c r="AC19" s="72"/>
      <c r="AD19" s="56"/>
      <c r="AE19" s="67"/>
      <c r="AF19" s="69"/>
      <c r="AG19" s="108">
        <f t="shared" si="0"/>
        <v>19</v>
      </c>
      <c r="AH19" s="123">
        <f>SUM(H19,L19,)</f>
        <v>19</v>
      </c>
      <c r="AI19" s="179">
        <v>2</v>
      </c>
    </row>
    <row r="20" spans="2:35" ht="30" customHeight="1" thickTop="1" thickBot="1" x14ac:dyDescent="0.3">
      <c r="B20" s="6" t="s">
        <v>457</v>
      </c>
      <c r="C20" s="6" t="s">
        <v>458</v>
      </c>
      <c r="D20" s="6"/>
      <c r="E20" s="6" t="s">
        <v>10</v>
      </c>
      <c r="F20" s="21">
        <v>452</v>
      </c>
      <c r="G20" s="67"/>
      <c r="H20" s="69"/>
      <c r="I20" s="72"/>
      <c r="J20" s="56"/>
      <c r="K20" s="67"/>
      <c r="L20" s="69"/>
      <c r="M20" s="72"/>
      <c r="N20" s="73"/>
      <c r="O20" s="67"/>
      <c r="P20" s="69"/>
      <c r="Q20" s="72"/>
      <c r="R20" s="56"/>
      <c r="S20" s="67"/>
      <c r="T20" s="69"/>
      <c r="U20" s="72"/>
      <c r="V20" s="56"/>
      <c r="W20" s="67"/>
      <c r="X20" s="69"/>
      <c r="Y20" s="72"/>
      <c r="Z20" s="56"/>
      <c r="AA20" s="67">
        <v>3</v>
      </c>
      <c r="AB20" s="69">
        <v>12</v>
      </c>
      <c r="AC20" s="72"/>
      <c r="AD20" s="56"/>
      <c r="AE20" s="67">
        <v>8</v>
      </c>
      <c r="AF20" s="69">
        <v>7</v>
      </c>
      <c r="AG20" s="108">
        <f t="shared" si="0"/>
        <v>19</v>
      </c>
      <c r="AH20" s="123">
        <f>SUM(AB20,AF20)</f>
        <v>19</v>
      </c>
      <c r="AI20" s="179">
        <v>2</v>
      </c>
    </row>
    <row r="21" spans="2:35" ht="30" customHeight="1" thickTop="1" thickBot="1" x14ac:dyDescent="0.3">
      <c r="B21" s="6" t="s">
        <v>302</v>
      </c>
      <c r="C21" s="6" t="s">
        <v>303</v>
      </c>
      <c r="D21" s="6"/>
      <c r="E21" s="6" t="s">
        <v>10</v>
      </c>
      <c r="F21" s="21">
        <v>435</v>
      </c>
      <c r="G21" s="67"/>
      <c r="H21" s="69"/>
      <c r="I21" s="72"/>
      <c r="J21" s="56"/>
      <c r="K21" s="67"/>
      <c r="L21" s="69"/>
      <c r="M21" s="72"/>
      <c r="N21" s="73"/>
      <c r="O21" s="67"/>
      <c r="P21" s="69"/>
      <c r="Q21" s="72"/>
      <c r="R21" s="56"/>
      <c r="S21" s="67">
        <v>9</v>
      </c>
      <c r="T21" s="69">
        <v>6</v>
      </c>
      <c r="U21" s="72"/>
      <c r="V21" s="56"/>
      <c r="W21" s="67"/>
      <c r="X21" s="69"/>
      <c r="Y21" s="72"/>
      <c r="Z21" s="56"/>
      <c r="AA21" s="67"/>
      <c r="AB21" s="69"/>
      <c r="AC21" s="72">
        <v>3</v>
      </c>
      <c r="AD21" s="56">
        <v>12</v>
      </c>
      <c r="AE21" s="67"/>
      <c r="AF21" s="69"/>
      <c r="AG21" s="108">
        <f t="shared" si="0"/>
        <v>18</v>
      </c>
      <c r="AH21" s="123">
        <f>SUM(T21,AD21)</f>
        <v>18</v>
      </c>
      <c r="AI21" s="179">
        <v>2</v>
      </c>
    </row>
    <row r="22" spans="2:35" ht="30" customHeight="1" thickTop="1" thickBot="1" x14ac:dyDescent="0.3">
      <c r="B22" s="6" t="s">
        <v>244</v>
      </c>
      <c r="C22" s="6" t="s">
        <v>8</v>
      </c>
      <c r="D22" s="6" t="s">
        <v>19</v>
      </c>
      <c r="E22" s="6" t="s">
        <v>10</v>
      </c>
      <c r="F22" s="21">
        <v>425</v>
      </c>
      <c r="G22" s="67"/>
      <c r="H22" s="69"/>
      <c r="I22" s="72"/>
      <c r="J22" s="56"/>
      <c r="K22" s="67"/>
      <c r="L22" s="69"/>
      <c r="M22" s="72">
        <v>5</v>
      </c>
      <c r="N22" s="73">
        <v>10</v>
      </c>
      <c r="O22" s="67"/>
      <c r="P22" s="69"/>
      <c r="Q22" s="72"/>
      <c r="R22" s="56"/>
      <c r="S22" s="67">
        <v>8</v>
      </c>
      <c r="T22" s="69">
        <v>7</v>
      </c>
      <c r="U22" s="72"/>
      <c r="V22" s="56"/>
      <c r="W22" s="67"/>
      <c r="X22" s="69"/>
      <c r="Y22" s="72"/>
      <c r="Z22" s="56"/>
      <c r="AA22" s="67"/>
      <c r="AB22" s="69"/>
      <c r="AC22" s="72"/>
      <c r="AD22" s="56"/>
      <c r="AE22" s="67"/>
      <c r="AF22" s="69"/>
      <c r="AG22" s="108">
        <f t="shared" si="0"/>
        <v>17</v>
      </c>
      <c r="AH22" s="123">
        <f>SUM(N22,T22,)</f>
        <v>17</v>
      </c>
      <c r="AI22" s="179">
        <v>2</v>
      </c>
    </row>
    <row r="23" spans="2:35" ht="30" customHeight="1" thickTop="1" thickBot="1" x14ac:dyDescent="0.3">
      <c r="B23" s="6" t="s">
        <v>109</v>
      </c>
      <c r="C23" s="6" t="s">
        <v>14</v>
      </c>
      <c r="D23" s="6" t="s">
        <v>42</v>
      </c>
      <c r="E23" s="6" t="s">
        <v>10</v>
      </c>
      <c r="F23" s="21">
        <v>403</v>
      </c>
      <c r="G23" s="67">
        <v>1</v>
      </c>
      <c r="H23" s="69">
        <v>15</v>
      </c>
      <c r="I23" s="72"/>
      <c r="J23" s="56"/>
      <c r="K23" s="67"/>
      <c r="L23" s="69"/>
      <c r="M23" s="72"/>
      <c r="N23" s="73"/>
      <c r="O23" s="67"/>
      <c r="P23" s="69"/>
      <c r="Q23" s="72"/>
      <c r="R23" s="56"/>
      <c r="S23" s="67"/>
      <c r="T23" s="69"/>
      <c r="U23" s="72"/>
      <c r="V23" s="56"/>
      <c r="W23" s="67"/>
      <c r="X23" s="69"/>
      <c r="Y23" s="72"/>
      <c r="Z23" s="56"/>
      <c r="AA23" s="67"/>
      <c r="AB23" s="69"/>
      <c r="AC23" s="72"/>
      <c r="AD23" s="56"/>
      <c r="AE23" s="67"/>
      <c r="AF23" s="69"/>
      <c r="AG23" s="108">
        <f t="shared" si="0"/>
        <v>15</v>
      </c>
      <c r="AH23" s="123">
        <f>SUM(H23,)</f>
        <v>15</v>
      </c>
      <c r="AI23" s="179">
        <v>1</v>
      </c>
    </row>
    <row r="24" spans="2:35" ht="30" customHeight="1" thickTop="1" thickBot="1" x14ac:dyDescent="0.3">
      <c r="B24" s="6" t="s">
        <v>463</v>
      </c>
      <c r="C24" s="6" t="s">
        <v>458</v>
      </c>
      <c r="D24" s="6"/>
      <c r="E24" s="6" t="s">
        <v>10</v>
      </c>
      <c r="F24" s="21">
        <v>457</v>
      </c>
      <c r="G24" s="67"/>
      <c r="H24" s="69"/>
      <c r="I24" s="72"/>
      <c r="J24" s="56"/>
      <c r="K24" s="67"/>
      <c r="L24" s="69"/>
      <c r="M24" s="72"/>
      <c r="N24" s="73"/>
      <c r="O24" s="67"/>
      <c r="P24" s="69"/>
      <c r="Q24" s="72"/>
      <c r="R24" s="56"/>
      <c r="S24" s="67"/>
      <c r="T24" s="69"/>
      <c r="U24" s="72"/>
      <c r="V24" s="56"/>
      <c r="W24" s="67"/>
      <c r="X24" s="69"/>
      <c r="Y24" s="72"/>
      <c r="Z24" s="56"/>
      <c r="AA24" s="67">
        <v>9</v>
      </c>
      <c r="AB24" s="69">
        <v>6</v>
      </c>
      <c r="AC24" s="72">
        <v>6</v>
      </c>
      <c r="AD24" s="56">
        <v>9</v>
      </c>
      <c r="AE24" s="67"/>
      <c r="AF24" s="69"/>
      <c r="AG24" s="108">
        <f t="shared" si="0"/>
        <v>15</v>
      </c>
      <c r="AH24" s="123">
        <f>SUM(AB24,AD24,)</f>
        <v>15</v>
      </c>
      <c r="AI24" s="179">
        <v>2</v>
      </c>
    </row>
    <row r="25" spans="2:35" ht="30" customHeight="1" thickTop="1" thickBot="1" x14ac:dyDescent="0.3">
      <c r="B25" s="6" t="s">
        <v>411</v>
      </c>
      <c r="C25" s="6" t="s">
        <v>239</v>
      </c>
      <c r="D25" s="6" t="s">
        <v>9</v>
      </c>
      <c r="E25" s="6" t="s">
        <v>10</v>
      </c>
      <c r="F25" s="21">
        <v>446</v>
      </c>
      <c r="G25" s="67"/>
      <c r="H25" s="69"/>
      <c r="I25" s="72"/>
      <c r="J25" s="56"/>
      <c r="K25" s="67"/>
      <c r="L25" s="69"/>
      <c r="M25" s="72"/>
      <c r="N25" s="73"/>
      <c r="O25" s="67"/>
      <c r="P25" s="69"/>
      <c r="Q25" s="72"/>
      <c r="R25" s="56"/>
      <c r="S25" s="67"/>
      <c r="T25" s="69"/>
      <c r="U25" s="72"/>
      <c r="V25" s="56"/>
      <c r="W25" s="67"/>
      <c r="X25" s="69"/>
      <c r="Y25" s="72">
        <v>9</v>
      </c>
      <c r="Z25" s="56">
        <v>6</v>
      </c>
      <c r="AA25" s="67">
        <v>7</v>
      </c>
      <c r="AB25" s="69">
        <v>8</v>
      </c>
      <c r="AC25" s="72"/>
      <c r="AD25" s="56"/>
      <c r="AE25" s="67"/>
      <c r="AF25" s="69"/>
      <c r="AG25" s="108">
        <f t="shared" si="0"/>
        <v>14</v>
      </c>
      <c r="AH25" s="123">
        <f>SUM(Z25,AB25,)</f>
        <v>14</v>
      </c>
      <c r="AI25" s="179">
        <v>2</v>
      </c>
    </row>
    <row r="26" spans="2:35" ht="30" customHeight="1" thickTop="1" thickBot="1" x14ac:dyDescent="0.3">
      <c r="B26" s="6" t="s">
        <v>157</v>
      </c>
      <c r="C26" s="6" t="s">
        <v>14</v>
      </c>
      <c r="D26" s="6" t="s">
        <v>9</v>
      </c>
      <c r="E26" s="6" t="s">
        <v>10</v>
      </c>
      <c r="F26" s="21">
        <v>412</v>
      </c>
      <c r="G26" s="67"/>
      <c r="H26" s="69"/>
      <c r="I26" s="72">
        <v>2</v>
      </c>
      <c r="J26" s="56">
        <v>13</v>
      </c>
      <c r="K26" s="67"/>
      <c r="L26" s="69"/>
      <c r="M26" s="72"/>
      <c r="N26" s="73"/>
      <c r="O26" s="67"/>
      <c r="P26" s="69"/>
      <c r="Q26" s="72"/>
      <c r="R26" s="56"/>
      <c r="S26" s="67"/>
      <c r="T26" s="69"/>
      <c r="U26" s="72"/>
      <c r="V26" s="56"/>
      <c r="W26" s="67"/>
      <c r="X26" s="69"/>
      <c r="Y26" s="72"/>
      <c r="Z26" s="56"/>
      <c r="AA26" s="67"/>
      <c r="AB26" s="69"/>
      <c r="AC26" s="72"/>
      <c r="AD26" s="56"/>
      <c r="AE26" s="67"/>
      <c r="AF26" s="69"/>
      <c r="AG26" s="108">
        <f t="shared" si="0"/>
        <v>13</v>
      </c>
      <c r="AH26" s="123">
        <f>SUM(J26,)</f>
        <v>13</v>
      </c>
      <c r="AI26" s="179">
        <v>1</v>
      </c>
    </row>
    <row r="27" spans="2:35" ht="30" customHeight="1" thickTop="1" thickBot="1" x14ac:dyDescent="0.3">
      <c r="B27" s="6" t="s">
        <v>108</v>
      </c>
      <c r="C27" s="6" t="s">
        <v>14</v>
      </c>
      <c r="D27" s="6" t="s">
        <v>9</v>
      </c>
      <c r="E27" s="6" t="s">
        <v>10</v>
      </c>
      <c r="F27" s="21">
        <v>402</v>
      </c>
      <c r="G27" s="67">
        <v>3</v>
      </c>
      <c r="H27" s="69">
        <v>12</v>
      </c>
      <c r="I27" s="72"/>
      <c r="J27" s="56"/>
      <c r="K27" s="67"/>
      <c r="L27" s="69"/>
      <c r="M27" s="72"/>
      <c r="N27" s="73"/>
      <c r="O27" s="67"/>
      <c r="P27" s="69"/>
      <c r="Q27" s="72"/>
      <c r="R27" s="56"/>
      <c r="S27" s="67"/>
      <c r="T27" s="69"/>
      <c r="U27" s="72"/>
      <c r="V27" s="56"/>
      <c r="W27" s="67"/>
      <c r="X27" s="69"/>
      <c r="Y27" s="72"/>
      <c r="Z27" s="56"/>
      <c r="AA27" s="67"/>
      <c r="AB27" s="69"/>
      <c r="AC27" s="72"/>
      <c r="AD27" s="56"/>
      <c r="AE27" s="67"/>
      <c r="AF27" s="69"/>
      <c r="AG27" s="108">
        <f t="shared" si="0"/>
        <v>12</v>
      </c>
      <c r="AH27" s="123">
        <f>SUM(H27,)</f>
        <v>12</v>
      </c>
      <c r="AI27" s="179">
        <v>1</v>
      </c>
    </row>
    <row r="28" spans="2:35" ht="30" customHeight="1" thickTop="1" thickBot="1" x14ac:dyDescent="0.3">
      <c r="B28" s="6" t="s">
        <v>156</v>
      </c>
      <c r="C28" s="6" t="s">
        <v>8</v>
      </c>
      <c r="D28" s="6" t="s">
        <v>9</v>
      </c>
      <c r="E28" s="6" t="s">
        <v>10</v>
      </c>
      <c r="F28" s="21">
        <v>411</v>
      </c>
      <c r="G28" s="67"/>
      <c r="H28" s="69"/>
      <c r="I28" s="72">
        <v>3</v>
      </c>
      <c r="J28" s="56">
        <v>12</v>
      </c>
      <c r="K28" s="67"/>
      <c r="L28" s="69"/>
      <c r="M28" s="72"/>
      <c r="N28" s="73"/>
      <c r="O28" s="67"/>
      <c r="P28" s="69"/>
      <c r="Q28" s="72"/>
      <c r="R28" s="56"/>
      <c r="S28" s="67"/>
      <c r="T28" s="69"/>
      <c r="U28" s="72"/>
      <c r="V28" s="56"/>
      <c r="W28" s="67"/>
      <c r="X28" s="69"/>
      <c r="Y28" s="72"/>
      <c r="Z28" s="56"/>
      <c r="AA28" s="67"/>
      <c r="AB28" s="69"/>
      <c r="AC28" s="72"/>
      <c r="AD28" s="56"/>
      <c r="AE28" s="67"/>
      <c r="AF28" s="69"/>
      <c r="AG28" s="108">
        <f t="shared" si="0"/>
        <v>12</v>
      </c>
      <c r="AH28" s="123">
        <f>SUM(J28,)</f>
        <v>12</v>
      </c>
      <c r="AI28" s="179">
        <v>1</v>
      </c>
    </row>
    <row r="29" spans="2:35" ht="30" customHeight="1" thickTop="1" thickBot="1" x14ac:dyDescent="0.3">
      <c r="B29" s="6" t="s">
        <v>266</v>
      </c>
      <c r="C29" s="6" t="s">
        <v>192</v>
      </c>
      <c r="D29" s="6" t="s">
        <v>9</v>
      </c>
      <c r="E29" s="6" t="s">
        <v>10</v>
      </c>
      <c r="F29" s="21">
        <v>428</v>
      </c>
      <c r="G29" s="67"/>
      <c r="H29" s="69"/>
      <c r="I29" s="72"/>
      <c r="J29" s="56"/>
      <c r="K29" s="67"/>
      <c r="L29" s="69"/>
      <c r="M29" s="72"/>
      <c r="N29" s="73"/>
      <c r="O29" s="67">
        <v>3</v>
      </c>
      <c r="P29" s="69">
        <v>12</v>
      </c>
      <c r="Q29" s="72"/>
      <c r="R29" s="56"/>
      <c r="S29" s="67"/>
      <c r="T29" s="69"/>
      <c r="U29" s="72"/>
      <c r="V29" s="56"/>
      <c r="W29" s="67"/>
      <c r="X29" s="69"/>
      <c r="Y29" s="72"/>
      <c r="Z29" s="56"/>
      <c r="AA29" s="67"/>
      <c r="AB29" s="69"/>
      <c r="AC29" s="72"/>
      <c r="AD29" s="56"/>
      <c r="AE29" s="67"/>
      <c r="AF29" s="69"/>
      <c r="AG29" s="108">
        <f t="shared" si="0"/>
        <v>12</v>
      </c>
      <c r="AH29" s="123">
        <f>SUM(P29,)</f>
        <v>12</v>
      </c>
      <c r="AI29" s="179">
        <v>1</v>
      </c>
    </row>
    <row r="30" spans="2:35" ht="30" customHeight="1" thickTop="1" thickBot="1" x14ac:dyDescent="0.3">
      <c r="B30" s="6" t="s">
        <v>459</v>
      </c>
      <c r="C30" s="6" t="s">
        <v>458</v>
      </c>
      <c r="D30" s="6"/>
      <c r="E30" s="6" t="s">
        <v>10</v>
      </c>
      <c r="F30" s="21">
        <v>453</v>
      </c>
      <c r="G30" s="67"/>
      <c r="H30" s="69"/>
      <c r="I30" s="72"/>
      <c r="J30" s="56"/>
      <c r="K30" s="67"/>
      <c r="L30" s="69"/>
      <c r="M30" s="72"/>
      <c r="N30" s="73"/>
      <c r="O30" s="67"/>
      <c r="P30" s="69"/>
      <c r="Q30" s="72"/>
      <c r="R30" s="56"/>
      <c r="S30" s="67"/>
      <c r="T30" s="69"/>
      <c r="U30" s="72"/>
      <c r="V30" s="56"/>
      <c r="W30" s="67"/>
      <c r="X30" s="69"/>
      <c r="Y30" s="72"/>
      <c r="Z30" s="56"/>
      <c r="AA30" s="67">
        <v>4</v>
      </c>
      <c r="AB30" s="69">
        <v>11</v>
      </c>
      <c r="AC30" s="72"/>
      <c r="AD30" s="56"/>
      <c r="AE30" s="67"/>
      <c r="AF30" s="69"/>
      <c r="AG30" s="108">
        <f t="shared" si="0"/>
        <v>11</v>
      </c>
      <c r="AH30" s="123">
        <f>SUM(AB30,)</f>
        <v>11</v>
      </c>
      <c r="AI30" s="179">
        <v>1</v>
      </c>
    </row>
    <row r="31" spans="2:35" ht="30" customHeight="1" thickTop="1" thickBot="1" x14ac:dyDescent="0.3">
      <c r="B31" s="6" t="s">
        <v>214</v>
      </c>
      <c r="C31" s="6" t="s">
        <v>8</v>
      </c>
      <c r="D31" s="6" t="s">
        <v>42</v>
      </c>
      <c r="E31" s="6" t="s">
        <v>10</v>
      </c>
      <c r="F31" s="21">
        <v>422</v>
      </c>
      <c r="G31" s="67"/>
      <c r="H31" s="69"/>
      <c r="I31" s="72"/>
      <c r="J31" s="56"/>
      <c r="K31" s="67">
        <v>13</v>
      </c>
      <c r="L31" s="69">
        <v>2</v>
      </c>
      <c r="M31" s="72"/>
      <c r="N31" s="73"/>
      <c r="O31" s="67"/>
      <c r="P31" s="69"/>
      <c r="Q31" s="72"/>
      <c r="R31" s="56"/>
      <c r="S31" s="67"/>
      <c r="T31" s="69"/>
      <c r="U31" s="72"/>
      <c r="V31" s="56"/>
      <c r="W31" s="67">
        <v>12</v>
      </c>
      <c r="X31" s="69">
        <v>3</v>
      </c>
      <c r="Y31" s="72"/>
      <c r="Z31" s="56"/>
      <c r="AA31" s="67"/>
      <c r="AB31" s="69"/>
      <c r="AC31" s="72"/>
      <c r="AD31" s="56"/>
      <c r="AE31" s="67">
        <v>9</v>
      </c>
      <c r="AF31" s="69">
        <v>6</v>
      </c>
      <c r="AG31" s="108">
        <f t="shared" si="0"/>
        <v>11</v>
      </c>
      <c r="AH31" s="123">
        <f>SUM(L31,X31,AF31)</f>
        <v>11</v>
      </c>
      <c r="AI31" s="179">
        <v>3</v>
      </c>
    </row>
    <row r="32" spans="2:35" ht="30" customHeight="1" thickTop="1" thickBot="1" x14ac:dyDescent="0.3">
      <c r="B32" s="6" t="s">
        <v>460</v>
      </c>
      <c r="C32" s="6" t="s">
        <v>189</v>
      </c>
      <c r="D32" s="6"/>
      <c r="E32" s="6" t="s">
        <v>10</v>
      </c>
      <c r="F32" s="21">
        <v>454</v>
      </c>
      <c r="G32" s="67"/>
      <c r="H32" s="69"/>
      <c r="I32" s="72"/>
      <c r="J32" s="56"/>
      <c r="K32" s="67"/>
      <c r="L32" s="69"/>
      <c r="M32" s="72"/>
      <c r="N32" s="73"/>
      <c r="O32" s="67"/>
      <c r="P32" s="69"/>
      <c r="Q32" s="72"/>
      <c r="R32" s="56"/>
      <c r="S32" s="67"/>
      <c r="T32" s="69"/>
      <c r="U32" s="72"/>
      <c r="V32" s="56"/>
      <c r="W32" s="67"/>
      <c r="X32" s="69"/>
      <c r="Y32" s="72"/>
      <c r="Z32" s="56"/>
      <c r="AA32" s="67">
        <v>5</v>
      </c>
      <c r="AB32" s="69">
        <v>10</v>
      </c>
      <c r="AC32" s="72"/>
      <c r="AD32" s="56"/>
      <c r="AE32" s="67"/>
      <c r="AF32" s="69"/>
      <c r="AG32" s="108">
        <f t="shared" si="0"/>
        <v>10</v>
      </c>
      <c r="AH32" s="123">
        <f>SUM(AB32,)</f>
        <v>10</v>
      </c>
      <c r="AI32" s="179">
        <v>1</v>
      </c>
    </row>
    <row r="33" spans="2:35" ht="30" customHeight="1" thickTop="1" thickBot="1" x14ac:dyDescent="0.3">
      <c r="B33" s="6" t="s">
        <v>112</v>
      </c>
      <c r="C33" s="6" t="s">
        <v>115</v>
      </c>
      <c r="D33" s="6" t="s">
        <v>9</v>
      </c>
      <c r="E33" s="6" t="s">
        <v>10</v>
      </c>
      <c r="F33" s="21">
        <v>406</v>
      </c>
      <c r="G33" s="67">
        <v>6</v>
      </c>
      <c r="H33" s="69">
        <v>9</v>
      </c>
      <c r="I33" s="72"/>
      <c r="J33" s="56"/>
      <c r="K33" s="67"/>
      <c r="L33" s="69"/>
      <c r="M33" s="72"/>
      <c r="N33" s="73"/>
      <c r="O33" s="67"/>
      <c r="P33" s="69"/>
      <c r="Q33" s="72"/>
      <c r="R33" s="56"/>
      <c r="S33" s="67"/>
      <c r="T33" s="69"/>
      <c r="U33" s="72"/>
      <c r="V33" s="56"/>
      <c r="W33" s="67"/>
      <c r="X33" s="69"/>
      <c r="Y33" s="72"/>
      <c r="Z33" s="56"/>
      <c r="AA33" s="67"/>
      <c r="AB33" s="69"/>
      <c r="AC33" s="72"/>
      <c r="AD33" s="56"/>
      <c r="AE33" s="67"/>
      <c r="AF33" s="69"/>
      <c r="AG33" s="108">
        <f t="shared" si="0"/>
        <v>9</v>
      </c>
      <c r="AH33" s="123">
        <f>SUM(H33,)</f>
        <v>9</v>
      </c>
      <c r="AI33" s="179">
        <v>1</v>
      </c>
    </row>
    <row r="34" spans="2:35" ht="30" customHeight="1" thickTop="1" thickBot="1" x14ac:dyDescent="0.3">
      <c r="B34" s="6" t="s">
        <v>152</v>
      </c>
      <c r="C34" s="6" t="s">
        <v>14</v>
      </c>
      <c r="D34" s="6" t="s">
        <v>42</v>
      </c>
      <c r="E34" s="6" t="s">
        <v>10</v>
      </c>
      <c r="F34" s="21">
        <v>407</v>
      </c>
      <c r="G34" s="67"/>
      <c r="H34" s="69"/>
      <c r="I34" s="72">
        <v>6</v>
      </c>
      <c r="J34" s="56">
        <v>9</v>
      </c>
      <c r="K34" s="67"/>
      <c r="L34" s="69"/>
      <c r="M34" s="72"/>
      <c r="N34" s="73"/>
      <c r="O34" s="67"/>
      <c r="P34" s="69"/>
      <c r="Q34" s="72"/>
      <c r="R34" s="56"/>
      <c r="S34" s="67"/>
      <c r="T34" s="69"/>
      <c r="U34" s="72"/>
      <c r="V34" s="56"/>
      <c r="W34" s="67"/>
      <c r="X34" s="69"/>
      <c r="Y34" s="72"/>
      <c r="Z34" s="56"/>
      <c r="AA34" s="67"/>
      <c r="AB34" s="69"/>
      <c r="AC34" s="72"/>
      <c r="AD34" s="56"/>
      <c r="AE34" s="67"/>
      <c r="AF34" s="69"/>
      <c r="AG34" s="108">
        <f t="shared" si="0"/>
        <v>9</v>
      </c>
      <c r="AH34" s="123">
        <f>SUM(J34,)</f>
        <v>9</v>
      </c>
      <c r="AI34" s="179">
        <v>1</v>
      </c>
    </row>
    <row r="35" spans="2:35" ht="30" customHeight="1" thickTop="1" thickBot="1" x14ac:dyDescent="0.3">
      <c r="B35" s="6" t="s">
        <v>270</v>
      </c>
      <c r="C35" s="6" t="s">
        <v>268</v>
      </c>
      <c r="D35" s="6" t="s">
        <v>9</v>
      </c>
      <c r="E35" s="6" t="s">
        <v>10</v>
      </c>
      <c r="F35" s="21">
        <v>432</v>
      </c>
      <c r="G35" s="67"/>
      <c r="H35" s="69"/>
      <c r="I35" s="72"/>
      <c r="J35" s="56"/>
      <c r="K35" s="67"/>
      <c r="L35" s="69"/>
      <c r="M35" s="72"/>
      <c r="N35" s="73"/>
      <c r="O35" s="67">
        <v>6</v>
      </c>
      <c r="P35" s="69">
        <v>9</v>
      </c>
      <c r="Q35" s="72"/>
      <c r="R35" s="56"/>
      <c r="S35" s="67"/>
      <c r="T35" s="69"/>
      <c r="U35" s="72"/>
      <c r="V35" s="56"/>
      <c r="W35" s="67"/>
      <c r="X35" s="69"/>
      <c r="Y35" s="72"/>
      <c r="Z35" s="56"/>
      <c r="AA35" s="67"/>
      <c r="AB35" s="69"/>
      <c r="AC35" s="72"/>
      <c r="AD35" s="56"/>
      <c r="AE35" s="67"/>
      <c r="AF35" s="69"/>
      <c r="AG35" s="108">
        <f t="shared" si="0"/>
        <v>9</v>
      </c>
      <c r="AH35" s="123">
        <f>SUM(P35,)</f>
        <v>9</v>
      </c>
      <c r="AI35" s="179">
        <v>1</v>
      </c>
    </row>
    <row r="36" spans="2:35" ht="30" customHeight="1" thickTop="1" thickBot="1" x14ac:dyDescent="0.3">
      <c r="B36" s="6" t="s">
        <v>416</v>
      </c>
      <c r="C36" s="6" t="s">
        <v>415</v>
      </c>
      <c r="D36" s="6" t="s">
        <v>42</v>
      </c>
      <c r="E36" s="6" t="s">
        <v>10</v>
      </c>
      <c r="F36" s="21">
        <v>449</v>
      </c>
      <c r="G36" s="67"/>
      <c r="H36" s="69"/>
      <c r="I36" s="72"/>
      <c r="J36" s="56"/>
      <c r="K36" s="67"/>
      <c r="L36" s="69"/>
      <c r="M36" s="72"/>
      <c r="N36" s="73"/>
      <c r="O36" s="67"/>
      <c r="P36" s="69"/>
      <c r="Q36" s="72"/>
      <c r="R36" s="56"/>
      <c r="S36" s="67"/>
      <c r="T36" s="69"/>
      <c r="U36" s="72"/>
      <c r="V36" s="56"/>
      <c r="W36" s="67"/>
      <c r="X36" s="69"/>
      <c r="Y36" s="72">
        <v>6</v>
      </c>
      <c r="Z36" s="56">
        <v>9</v>
      </c>
      <c r="AA36" s="67"/>
      <c r="AB36" s="69"/>
      <c r="AC36" s="72"/>
      <c r="AD36" s="56"/>
      <c r="AE36" s="67"/>
      <c r="AF36" s="69"/>
      <c r="AG36" s="108">
        <f t="shared" ref="AG36:AG63" si="1">SUM(H36,J36,L36,N36,P36,R36,T36,V36,X36,Z36,AB36,AD36,AF36)</f>
        <v>9</v>
      </c>
      <c r="AH36" s="123">
        <f>SUM(Z36,)</f>
        <v>9</v>
      </c>
      <c r="AI36" s="179">
        <v>1</v>
      </c>
    </row>
    <row r="37" spans="2:35" ht="30" customHeight="1" thickTop="1" thickBot="1" x14ac:dyDescent="0.3">
      <c r="B37" s="6" t="s">
        <v>461</v>
      </c>
      <c r="C37" s="6" t="s">
        <v>458</v>
      </c>
      <c r="D37" s="6"/>
      <c r="E37" s="6" t="s">
        <v>10</v>
      </c>
      <c r="F37" s="21">
        <v>455</v>
      </c>
      <c r="G37" s="67"/>
      <c r="H37" s="69"/>
      <c r="I37" s="72"/>
      <c r="J37" s="56"/>
      <c r="K37" s="67"/>
      <c r="L37" s="69"/>
      <c r="M37" s="72"/>
      <c r="N37" s="73"/>
      <c r="O37" s="67"/>
      <c r="P37" s="69"/>
      <c r="Q37" s="72"/>
      <c r="R37" s="56"/>
      <c r="S37" s="67"/>
      <c r="T37" s="69"/>
      <c r="U37" s="72"/>
      <c r="V37" s="56"/>
      <c r="W37" s="67"/>
      <c r="X37" s="69"/>
      <c r="Y37" s="72"/>
      <c r="Z37" s="56"/>
      <c r="AA37" s="67">
        <v>6</v>
      </c>
      <c r="AB37" s="69">
        <v>9</v>
      </c>
      <c r="AC37" s="72"/>
      <c r="AD37" s="56"/>
      <c r="AE37" s="67"/>
      <c r="AF37" s="69"/>
      <c r="AG37" s="108">
        <f t="shared" si="1"/>
        <v>9</v>
      </c>
      <c r="AH37" s="123">
        <f>SUM(AB37,)</f>
        <v>9</v>
      </c>
      <c r="AI37" s="179">
        <v>1</v>
      </c>
    </row>
    <row r="38" spans="2:35" ht="30" customHeight="1" thickTop="1" thickBot="1" x14ac:dyDescent="0.3">
      <c r="B38" s="6" t="s">
        <v>111</v>
      </c>
      <c r="C38" s="6" t="s">
        <v>85</v>
      </c>
      <c r="D38" s="6" t="s">
        <v>9</v>
      </c>
      <c r="E38" s="6" t="s">
        <v>10</v>
      </c>
      <c r="F38" s="21">
        <v>405</v>
      </c>
      <c r="G38" s="67">
        <v>7</v>
      </c>
      <c r="H38" s="69">
        <v>8</v>
      </c>
      <c r="I38" s="72"/>
      <c r="J38" s="56"/>
      <c r="K38" s="67"/>
      <c r="L38" s="69"/>
      <c r="M38" s="72"/>
      <c r="N38" s="73"/>
      <c r="O38" s="67"/>
      <c r="P38" s="69"/>
      <c r="Q38" s="72"/>
      <c r="R38" s="56"/>
      <c r="S38" s="67"/>
      <c r="T38" s="69"/>
      <c r="U38" s="72"/>
      <c r="V38" s="56"/>
      <c r="W38" s="67"/>
      <c r="X38" s="69"/>
      <c r="Y38" s="72"/>
      <c r="Z38" s="56"/>
      <c r="AA38" s="67"/>
      <c r="AB38" s="69"/>
      <c r="AC38" s="72"/>
      <c r="AD38" s="56"/>
      <c r="AE38" s="67"/>
      <c r="AF38" s="69"/>
      <c r="AG38" s="108">
        <f t="shared" si="1"/>
        <v>8</v>
      </c>
      <c r="AH38" s="123">
        <f>SUM(H38,)</f>
        <v>8</v>
      </c>
      <c r="AI38" s="179">
        <v>1</v>
      </c>
    </row>
    <row r="39" spans="2:35" ht="30" customHeight="1" thickTop="1" thickBot="1" x14ac:dyDescent="0.3">
      <c r="B39" s="6" t="s">
        <v>269</v>
      </c>
      <c r="C39" s="6" t="s">
        <v>251</v>
      </c>
      <c r="D39" s="6" t="s">
        <v>42</v>
      </c>
      <c r="E39" s="6" t="s">
        <v>10</v>
      </c>
      <c r="F39" s="21">
        <v>433</v>
      </c>
      <c r="G39" s="67"/>
      <c r="H39" s="69"/>
      <c r="I39" s="72"/>
      <c r="J39" s="56"/>
      <c r="K39" s="67"/>
      <c r="L39" s="69"/>
      <c r="M39" s="72"/>
      <c r="N39" s="73"/>
      <c r="O39" s="67">
        <v>7</v>
      </c>
      <c r="P39" s="69">
        <v>8</v>
      </c>
      <c r="Q39" s="72"/>
      <c r="R39" s="56"/>
      <c r="S39" s="67"/>
      <c r="T39" s="69"/>
      <c r="U39" s="72"/>
      <c r="V39" s="56"/>
      <c r="W39" s="67"/>
      <c r="X39" s="69"/>
      <c r="Y39" s="72"/>
      <c r="Z39" s="56"/>
      <c r="AA39" s="67"/>
      <c r="AB39" s="69"/>
      <c r="AC39" s="72"/>
      <c r="AD39" s="56"/>
      <c r="AE39" s="67"/>
      <c r="AF39" s="69"/>
      <c r="AG39" s="108">
        <f t="shared" si="1"/>
        <v>8</v>
      </c>
      <c r="AH39" s="123">
        <f>SUM(P39,)</f>
        <v>8</v>
      </c>
      <c r="AI39" s="179">
        <v>1</v>
      </c>
    </row>
    <row r="40" spans="2:35" ht="30" customHeight="1" thickTop="1" thickBot="1" x14ac:dyDescent="0.3">
      <c r="B40" s="6" t="s">
        <v>548</v>
      </c>
      <c r="C40" s="6" t="s">
        <v>192</v>
      </c>
      <c r="D40" s="6" t="s">
        <v>42</v>
      </c>
      <c r="E40" s="6" t="s">
        <v>10</v>
      </c>
      <c r="F40" s="21">
        <v>444</v>
      </c>
      <c r="G40" s="67"/>
      <c r="H40" s="69"/>
      <c r="I40" s="72"/>
      <c r="J40" s="56"/>
      <c r="K40" s="67"/>
      <c r="L40" s="69"/>
      <c r="M40" s="72"/>
      <c r="N40" s="73"/>
      <c r="O40" s="67"/>
      <c r="P40" s="69"/>
      <c r="Q40" s="72"/>
      <c r="R40" s="56"/>
      <c r="S40" s="67"/>
      <c r="T40" s="69"/>
      <c r="U40" s="72"/>
      <c r="V40" s="56"/>
      <c r="W40" s="67"/>
      <c r="X40" s="69"/>
      <c r="Y40" s="72">
        <v>7</v>
      </c>
      <c r="Z40" s="56">
        <v>8</v>
      </c>
      <c r="AA40" s="67"/>
      <c r="AB40" s="69"/>
      <c r="AC40" s="72"/>
      <c r="AD40" s="56"/>
      <c r="AE40" s="67"/>
      <c r="AF40" s="69"/>
      <c r="AG40" s="108">
        <f t="shared" si="1"/>
        <v>8</v>
      </c>
      <c r="AH40" s="123">
        <f>SUM(Z40,)</f>
        <v>8</v>
      </c>
      <c r="AI40" s="179">
        <v>1</v>
      </c>
    </row>
    <row r="41" spans="2:35" ht="30" customHeight="1" thickTop="1" thickBot="1" x14ac:dyDescent="0.3">
      <c r="B41" s="6" t="s">
        <v>161</v>
      </c>
      <c r="C41" s="6" t="s">
        <v>8</v>
      </c>
      <c r="D41" s="6" t="s">
        <v>42</v>
      </c>
      <c r="E41" s="6" t="s">
        <v>10</v>
      </c>
      <c r="F41" s="21">
        <v>420</v>
      </c>
      <c r="G41" s="67"/>
      <c r="H41" s="69"/>
      <c r="I41" s="72"/>
      <c r="J41" s="56"/>
      <c r="K41" s="67">
        <v>11</v>
      </c>
      <c r="L41" s="69">
        <v>4</v>
      </c>
      <c r="M41" s="72"/>
      <c r="N41" s="73"/>
      <c r="O41" s="67"/>
      <c r="P41" s="69"/>
      <c r="Q41" s="72"/>
      <c r="R41" s="56"/>
      <c r="S41" s="67">
        <v>13</v>
      </c>
      <c r="T41" s="69">
        <v>2</v>
      </c>
      <c r="U41" s="72"/>
      <c r="V41" s="56"/>
      <c r="W41" s="67">
        <v>16</v>
      </c>
      <c r="X41" s="69">
        <v>1</v>
      </c>
      <c r="Y41" s="72"/>
      <c r="Z41" s="56"/>
      <c r="AA41" s="67"/>
      <c r="AB41" s="69"/>
      <c r="AC41" s="72"/>
      <c r="AD41" s="56"/>
      <c r="AE41" s="67">
        <v>14</v>
      </c>
      <c r="AF41" s="69">
        <v>1</v>
      </c>
      <c r="AG41" s="108">
        <f t="shared" si="1"/>
        <v>8</v>
      </c>
      <c r="AH41" s="123">
        <f>SUM(L41,T41,X41,AF41)</f>
        <v>8</v>
      </c>
      <c r="AI41" s="179">
        <v>4</v>
      </c>
    </row>
    <row r="42" spans="2:35" ht="30" customHeight="1" thickTop="1" thickBot="1" x14ac:dyDescent="0.3">
      <c r="B42" s="6" t="s">
        <v>212</v>
      </c>
      <c r="C42" s="6" t="s">
        <v>113</v>
      </c>
      <c r="D42" s="6" t="s">
        <v>42</v>
      </c>
      <c r="E42" s="6" t="s">
        <v>10</v>
      </c>
      <c r="F42" s="21">
        <v>417</v>
      </c>
      <c r="G42" s="67"/>
      <c r="H42" s="69"/>
      <c r="I42" s="72"/>
      <c r="J42" s="56"/>
      <c r="K42" s="67">
        <v>8</v>
      </c>
      <c r="L42" s="69">
        <v>7</v>
      </c>
      <c r="M42" s="72"/>
      <c r="N42" s="73"/>
      <c r="O42" s="67"/>
      <c r="P42" s="69"/>
      <c r="Q42" s="72"/>
      <c r="R42" s="56"/>
      <c r="S42" s="67"/>
      <c r="T42" s="69"/>
      <c r="U42" s="72"/>
      <c r="V42" s="56"/>
      <c r="W42" s="67"/>
      <c r="X42" s="69"/>
      <c r="Y42" s="72"/>
      <c r="Z42" s="56"/>
      <c r="AA42" s="67"/>
      <c r="AB42" s="69"/>
      <c r="AC42" s="72"/>
      <c r="AD42" s="56"/>
      <c r="AE42" s="67"/>
      <c r="AF42" s="69"/>
      <c r="AG42" s="108">
        <f t="shared" si="1"/>
        <v>7</v>
      </c>
      <c r="AH42" s="123">
        <f>SUM(L42,)</f>
        <v>7</v>
      </c>
      <c r="AI42" s="179">
        <v>1</v>
      </c>
    </row>
    <row r="43" spans="2:35" ht="30" customHeight="1" thickTop="1" thickBot="1" x14ac:dyDescent="0.3">
      <c r="B43" s="6" t="s">
        <v>138</v>
      </c>
      <c r="C43" s="6" t="s">
        <v>8</v>
      </c>
      <c r="D43" s="6" t="s">
        <v>42</v>
      </c>
      <c r="E43" s="6" t="s">
        <v>10</v>
      </c>
      <c r="F43" s="21">
        <v>421</v>
      </c>
      <c r="G43" s="67"/>
      <c r="H43" s="69"/>
      <c r="I43" s="72"/>
      <c r="J43" s="56"/>
      <c r="K43" s="67">
        <v>12</v>
      </c>
      <c r="L43" s="69">
        <v>3</v>
      </c>
      <c r="M43" s="72"/>
      <c r="N43" s="73"/>
      <c r="O43" s="67"/>
      <c r="P43" s="69"/>
      <c r="Q43" s="72"/>
      <c r="R43" s="56"/>
      <c r="S43" s="67">
        <v>11</v>
      </c>
      <c r="T43" s="69">
        <v>4</v>
      </c>
      <c r="U43" s="72"/>
      <c r="V43" s="56"/>
      <c r="W43" s="67"/>
      <c r="X43" s="69"/>
      <c r="Y43" s="72"/>
      <c r="Z43" s="56"/>
      <c r="AA43" s="67"/>
      <c r="AB43" s="69"/>
      <c r="AC43" s="72"/>
      <c r="AD43" s="56"/>
      <c r="AE43" s="67"/>
      <c r="AF43" s="69"/>
      <c r="AG43" s="108">
        <f t="shared" si="1"/>
        <v>7</v>
      </c>
      <c r="AH43" s="123">
        <f>SUM(L43,T43,)</f>
        <v>7</v>
      </c>
      <c r="AI43" s="179">
        <v>2</v>
      </c>
    </row>
    <row r="44" spans="2:35" ht="30" customHeight="1" thickTop="1" thickBot="1" x14ac:dyDescent="0.3">
      <c r="B44" s="6" t="s">
        <v>267</v>
      </c>
      <c r="C44" s="6" t="s">
        <v>261</v>
      </c>
      <c r="D44" s="6" t="s">
        <v>9</v>
      </c>
      <c r="E44" s="6" t="s">
        <v>10</v>
      </c>
      <c r="F44" s="21">
        <v>430</v>
      </c>
      <c r="G44" s="67"/>
      <c r="H44" s="69"/>
      <c r="I44" s="72"/>
      <c r="J44" s="56"/>
      <c r="K44" s="67"/>
      <c r="L44" s="69"/>
      <c r="M44" s="72"/>
      <c r="N44" s="73"/>
      <c r="O44" s="67">
        <v>8</v>
      </c>
      <c r="P44" s="69">
        <v>7</v>
      </c>
      <c r="Q44" s="72"/>
      <c r="R44" s="56"/>
      <c r="S44" s="67"/>
      <c r="T44" s="69"/>
      <c r="U44" s="72"/>
      <c r="V44" s="56"/>
      <c r="W44" s="67"/>
      <c r="X44" s="69"/>
      <c r="Y44" s="72"/>
      <c r="Z44" s="56"/>
      <c r="AA44" s="67"/>
      <c r="AB44" s="69"/>
      <c r="AC44" s="72"/>
      <c r="AD44" s="56"/>
      <c r="AE44" s="67"/>
      <c r="AF44" s="69"/>
      <c r="AG44" s="108">
        <f t="shared" si="1"/>
        <v>7</v>
      </c>
      <c r="AH44" s="123">
        <f>SUM(P44,)</f>
        <v>7</v>
      </c>
      <c r="AI44" s="179">
        <v>1</v>
      </c>
    </row>
    <row r="45" spans="2:35" ht="30" customHeight="1" thickTop="1" thickBot="1" x14ac:dyDescent="0.3">
      <c r="B45" s="6" t="s">
        <v>119</v>
      </c>
      <c r="C45" s="6" t="s">
        <v>462</v>
      </c>
      <c r="D45" s="6"/>
      <c r="E45" s="6" t="s">
        <v>10</v>
      </c>
      <c r="F45" s="21">
        <v>456</v>
      </c>
      <c r="G45" s="67"/>
      <c r="H45" s="69"/>
      <c r="I45" s="72"/>
      <c r="J45" s="56"/>
      <c r="K45" s="67"/>
      <c r="L45" s="69"/>
      <c r="M45" s="72"/>
      <c r="N45" s="73"/>
      <c r="O45" s="67"/>
      <c r="P45" s="69"/>
      <c r="Q45" s="72"/>
      <c r="R45" s="56"/>
      <c r="S45" s="67"/>
      <c r="T45" s="69"/>
      <c r="U45" s="72"/>
      <c r="V45" s="56"/>
      <c r="W45" s="67"/>
      <c r="X45" s="69"/>
      <c r="Y45" s="72"/>
      <c r="Z45" s="56"/>
      <c r="AA45" s="67">
        <v>8</v>
      </c>
      <c r="AB45" s="69">
        <v>7</v>
      </c>
      <c r="AC45" s="72"/>
      <c r="AD45" s="56"/>
      <c r="AE45" s="67"/>
      <c r="AF45" s="69"/>
      <c r="AG45" s="108">
        <f t="shared" si="1"/>
        <v>7</v>
      </c>
      <c r="AH45" s="123">
        <f>SUM(AB45,)</f>
        <v>7</v>
      </c>
      <c r="AI45" s="179">
        <v>1</v>
      </c>
    </row>
    <row r="46" spans="2:35" ht="30" customHeight="1" thickTop="1" thickBot="1" x14ac:dyDescent="0.3">
      <c r="B46" s="6" t="s">
        <v>213</v>
      </c>
      <c r="C46" s="6" t="s">
        <v>113</v>
      </c>
      <c r="D46" s="6" t="s">
        <v>42</v>
      </c>
      <c r="E46" s="6" t="s">
        <v>10</v>
      </c>
      <c r="F46" s="21">
        <v>418</v>
      </c>
      <c r="G46" s="67"/>
      <c r="H46" s="69"/>
      <c r="I46" s="72"/>
      <c r="J46" s="56"/>
      <c r="K46" s="67">
        <v>9</v>
      </c>
      <c r="L46" s="69">
        <v>6</v>
      </c>
      <c r="M46" s="72"/>
      <c r="N46" s="73"/>
      <c r="O46" s="67"/>
      <c r="P46" s="69"/>
      <c r="Q46" s="72"/>
      <c r="R46" s="56"/>
      <c r="S46" s="67"/>
      <c r="T46" s="69"/>
      <c r="U46" s="72"/>
      <c r="V46" s="56"/>
      <c r="W46" s="67"/>
      <c r="X46" s="69"/>
      <c r="Y46" s="72"/>
      <c r="Z46" s="56"/>
      <c r="AA46" s="67"/>
      <c r="AB46" s="69"/>
      <c r="AC46" s="72"/>
      <c r="AD46" s="56"/>
      <c r="AE46" s="67"/>
      <c r="AF46" s="69"/>
      <c r="AG46" s="108">
        <f t="shared" si="1"/>
        <v>6</v>
      </c>
      <c r="AH46" s="123">
        <f>SUM(L46,)</f>
        <v>6</v>
      </c>
      <c r="AI46" s="179">
        <v>1</v>
      </c>
    </row>
    <row r="47" spans="2:35" ht="30" customHeight="1" thickTop="1" thickBot="1" x14ac:dyDescent="0.3">
      <c r="B47" s="6" t="s">
        <v>367</v>
      </c>
      <c r="C47" s="6" t="s">
        <v>8</v>
      </c>
      <c r="D47" s="6" t="s">
        <v>9</v>
      </c>
      <c r="E47" s="6" t="s">
        <v>10</v>
      </c>
      <c r="F47" s="21">
        <v>442</v>
      </c>
      <c r="G47" s="67"/>
      <c r="H47" s="69"/>
      <c r="I47" s="72"/>
      <c r="J47" s="56"/>
      <c r="K47" s="67"/>
      <c r="L47" s="69"/>
      <c r="M47" s="72"/>
      <c r="N47" s="73"/>
      <c r="O47" s="67"/>
      <c r="P47" s="69"/>
      <c r="Q47" s="72"/>
      <c r="R47" s="56"/>
      <c r="S47" s="67"/>
      <c r="T47" s="69"/>
      <c r="U47" s="72"/>
      <c r="V47" s="56"/>
      <c r="W47" s="67">
        <v>9</v>
      </c>
      <c r="X47" s="69">
        <v>6</v>
      </c>
      <c r="Y47" s="72"/>
      <c r="Z47" s="56"/>
      <c r="AA47" s="67"/>
      <c r="AB47" s="69"/>
      <c r="AC47" s="72"/>
      <c r="AD47" s="56"/>
      <c r="AE47" s="67"/>
      <c r="AF47" s="69"/>
      <c r="AG47" s="108">
        <f t="shared" si="1"/>
        <v>6</v>
      </c>
      <c r="AH47" s="123">
        <f>SUM(X47,)</f>
        <v>6</v>
      </c>
      <c r="AI47" s="179">
        <v>1</v>
      </c>
    </row>
    <row r="48" spans="2:35" ht="30" customHeight="1" thickTop="1" thickBot="1" x14ac:dyDescent="0.3">
      <c r="B48" s="6" t="s">
        <v>304</v>
      </c>
      <c r="C48" s="6" t="s">
        <v>305</v>
      </c>
      <c r="D48" s="6"/>
      <c r="E48" s="6" t="s">
        <v>10</v>
      </c>
      <c r="F48" s="21">
        <v>437</v>
      </c>
      <c r="G48" s="67"/>
      <c r="H48" s="69"/>
      <c r="I48" s="72"/>
      <c r="J48" s="56"/>
      <c r="K48" s="67"/>
      <c r="L48" s="69"/>
      <c r="M48" s="72"/>
      <c r="N48" s="73"/>
      <c r="O48" s="67"/>
      <c r="P48" s="69"/>
      <c r="Q48" s="72"/>
      <c r="R48" s="56"/>
      <c r="S48" s="67">
        <v>10</v>
      </c>
      <c r="T48" s="69">
        <v>5</v>
      </c>
      <c r="U48" s="72"/>
      <c r="V48" s="56"/>
      <c r="W48" s="67"/>
      <c r="X48" s="69"/>
      <c r="Y48" s="72"/>
      <c r="Z48" s="56"/>
      <c r="AA48" s="67"/>
      <c r="AB48" s="69"/>
      <c r="AC48" s="72"/>
      <c r="AD48" s="56"/>
      <c r="AE48" s="67"/>
      <c r="AF48" s="69"/>
      <c r="AG48" s="108">
        <f t="shared" si="1"/>
        <v>5</v>
      </c>
      <c r="AH48" s="123">
        <f>SUM(T48,)</f>
        <v>5</v>
      </c>
      <c r="AI48" s="179">
        <v>1</v>
      </c>
    </row>
    <row r="49" spans="2:35" ht="30" customHeight="1" thickTop="1" thickBot="1" x14ac:dyDescent="0.3">
      <c r="B49" s="6" t="s">
        <v>414</v>
      </c>
      <c r="C49" s="6" t="s">
        <v>415</v>
      </c>
      <c r="D49" s="6" t="s">
        <v>19</v>
      </c>
      <c r="E49" s="6" t="s">
        <v>10</v>
      </c>
      <c r="F49" s="21">
        <v>448</v>
      </c>
      <c r="G49" s="67"/>
      <c r="H49" s="69"/>
      <c r="I49" s="72"/>
      <c r="J49" s="56"/>
      <c r="K49" s="67"/>
      <c r="L49" s="69"/>
      <c r="M49" s="72"/>
      <c r="N49" s="73"/>
      <c r="O49" s="67"/>
      <c r="P49" s="69"/>
      <c r="Q49" s="72"/>
      <c r="R49" s="56"/>
      <c r="S49" s="67"/>
      <c r="T49" s="69"/>
      <c r="U49" s="72"/>
      <c r="V49" s="56"/>
      <c r="W49" s="67"/>
      <c r="X49" s="69"/>
      <c r="Y49" s="72">
        <v>10</v>
      </c>
      <c r="Z49" s="56">
        <v>5</v>
      </c>
      <c r="AA49" s="67"/>
      <c r="AB49" s="69"/>
      <c r="AC49" s="72"/>
      <c r="AD49" s="56"/>
      <c r="AE49" s="67"/>
      <c r="AF49" s="69"/>
      <c r="AG49" s="108">
        <f t="shared" si="1"/>
        <v>5</v>
      </c>
      <c r="AH49" s="123">
        <f>SUM(Z49,)</f>
        <v>5</v>
      </c>
      <c r="AI49" s="179">
        <v>1</v>
      </c>
    </row>
    <row r="50" spans="2:35" ht="30" customHeight="1" thickTop="1" thickBot="1" x14ac:dyDescent="0.3">
      <c r="B50" s="6" t="s">
        <v>409</v>
      </c>
      <c r="C50" s="6" t="s">
        <v>192</v>
      </c>
      <c r="D50" s="6" t="s">
        <v>42</v>
      </c>
      <c r="E50" s="6" t="s">
        <v>10</v>
      </c>
      <c r="F50" s="21">
        <v>443</v>
      </c>
      <c r="G50" s="67"/>
      <c r="H50" s="69"/>
      <c r="I50" s="72"/>
      <c r="J50" s="56"/>
      <c r="K50" s="67"/>
      <c r="L50" s="69"/>
      <c r="M50" s="72"/>
      <c r="N50" s="73"/>
      <c r="O50" s="67"/>
      <c r="P50" s="69"/>
      <c r="Q50" s="72"/>
      <c r="R50" s="56"/>
      <c r="S50" s="67"/>
      <c r="T50" s="69"/>
      <c r="U50" s="72"/>
      <c r="V50" s="56"/>
      <c r="W50" s="67"/>
      <c r="X50" s="69"/>
      <c r="Y50" s="72">
        <v>11</v>
      </c>
      <c r="Z50" s="56">
        <v>4</v>
      </c>
      <c r="AA50" s="67"/>
      <c r="AB50" s="69"/>
      <c r="AC50" s="72"/>
      <c r="AD50" s="56"/>
      <c r="AE50" s="67"/>
      <c r="AF50" s="69"/>
      <c r="AG50" s="108">
        <f t="shared" si="1"/>
        <v>4</v>
      </c>
      <c r="AH50" s="123">
        <f>SUM(Z50,)</f>
        <v>4</v>
      </c>
      <c r="AI50" s="179">
        <v>1</v>
      </c>
    </row>
    <row r="51" spans="2:35" ht="30" customHeight="1" thickTop="1" thickBot="1" x14ac:dyDescent="0.3">
      <c r="B51" s="6" t="s">
        <v>215</v>
      </c>
      <c r="C51" s="6"/>
      <c r="D51" s="6"/>
      <c r="E51" s="6" t="s">
        <v>10</v>
      </c>
      <c r="F51" s="21">
        <v>458</v>
      </c>
      <c r="G51" s="67"/>
      <c r="H51" s="69"/>
      <c r="I51" s="72"/>
      <c r="J51" s="56"/>
      <c r="K51" s="67"/>
      <c r="L51" s="69"/>
      <c r="M51" s="72"/>
      <c r="N51" s="73"/>
      <c r="O51" s="67"/>
      <c r="P51" s="69"/>
      <c r="Q51" s="72"/>
      <c r="R51" s="56"/>
      <c r="S51" s="67"/>
      <c r="T51" s="69"/>
      <c r="U51" s="72"/>
      <c r="V51" s="56"/>
      <c r="W51" s="67"/>
      <c r="X51" s="69"/>
      <c r="Y51" s="72"/>
      <c r="Z51" s="56"/>
      <c r="AA51" s="67">
        <v>11</v>
      </c>
      <c r="AB51" s="69">
        <v>4</v>
      </c>
      <c r="AC51" s="72"/>
      <c r="AD51" s="56"/>
      <c r="AE51" s="67"/>
      <c r="AF51" s="69"/>
      <c r="AG51" s="108">
        <f t="shared" si="1"/>
        <v>4</v>
      </c>
      <c r="AH51" s="123">
        <f>SUM(AB51,)</f>
        <v>4</v>
      </c>
      <c r="AI51" s="179">
        <v>1</v>
      </c>
    </row>
    <row r="52" spans="2:35" ht="30" customHeight="1" thickTop="1" thickBot="1" x14ac:dyDescent="0.3">
      <c r="B52" s="6" t="s">
        <v>306</v>
      </c>
      <c r="C52" s="6" t="s">
        <v>14</v>
      </c>
      <c r="D52" s="6"/>
      <c r="E52" s="6" t="s">
        <v>10</v>
      </c>
      <c r="F52" s="21">
        <v>436</v>
      </c>
      <c r="G52" s="67"/>
      <c r="H52" s="69"/>
      <c r="I52" s="72"/>
      <c r="J52" s="56"/>
      <c r="K52" s="67"/>
      <c r="L52" s="69"/>
      <c r="M52" s="72"/>
      <c r="N52" s="73"/>
      <c r="O52" s="67"/>
      <c r="P52" s="69"/>
      <c r="Q52" s="72"/>
      <c r="R52" s="56"/>
      <c r="S52" s="67">
        <v>12</v>
      </c>
      <c r="T52" s="69">
        <v>3</v>
      </c>
      <c r="U52" s="72"/>
      <c r="V52" s="56"/>
      <c r="W52" s="67"/>
      <c r="X52" s="69"/>
      <c r="Y52" s="72"/>
      <c r="Z52" s="56"/>
      <c r="AA52" s="67"/>
      <c r="AB52" s="69"/>
      <c r="AC52" s="72"/>
      <c r="AD52" s="56"/>
      <c r="AE52" s="67"/>
      <c r="AF52" s="69"/>
      <c r="AG52" s="108">
        <f t="shared" si="1"/>
        <v>3</v>
      </c>
      <c r="AH52" s="123">
        <f>SUM(T52,)</f>
        <v>3</v>
      </c>
      <c r="AI52" s="179">
        <v>1</v>
      </c>
    </row>
    <row r="53" spans="2:35" ht="30" customHeight="1" thickTop="1" thickBot="1" x14ac:dyDescent="0.3">
      <c r="B53" s="6" t="s">
        <v>412</v>
      </c>
      <c r="C53" s="6" t="s">
        <v>413</v>
      </c>
      <c r="D53" s="6" t="s">
        <v>19</v>
      </c>
      <c r="E53" s="6" t="s">
        <v>10</v>
      </c>
      <c r="F53" s="21">
        <v>447</v>
      </c>
      <c r="G53" s="67"/>
      <c r="H53" s="69"/>
      <c r="I53" s="72"/>
      <c r="J53" s="56"/>
      <c r="K53" s="67"/>
      <c r="L53" s="69"/>
      <c r="M53" s="72"/>
      <c r="N53" s="73"/>
      <c r="O53" s="67"/>
      <c r="P53" s="69"/>
      <c r="Q53" s="72"/>
      <c r="R53" s="56"/>
      <c r="S53" s="67"/>
      <c r="T53" s="69"/>
      <c r="U53" s="72"/>
      <c r="V53" s="56"/>
      <c r="W53" s="67"/>
      <c r="X53" s="69"/>
      <c r="Y53" s="72">
        <v>12</v>
      </c>
      <c r="Z53" s="56">
        <v>3</v>
      </c>
      <c r="AA53" s="67"/>
      <c r="AB53" s="69"/>
      <c r="AC53" s="72"/>
      <c r="AD53" s="56"/>
      <c r="AE53" s="67"/>
      <c r="AF53" s="69"/>
      <c r="AG53" s="108">
        <f t="shared" si="1"/>
        <v>3</v>
      </c>
      <c r="AH53" s="123">
        <f>SUM(Z53,)</f>
        <v>3</v>
      </c>
      <c r="AI53" s="179">
        <v>1</v>
      </c>
    </row>
    <row r="54" spans="2:35" ht="30" customHeight="1" thickTop="1" thickBot="1" x14ac:dyDescent="0.3">
      <c r="B54" s="6" t="s">
        <v>563</v>
      </c>
      <c r="C54" s="6" t="s">
        <v>113</v>
      </c>
      <c r="D54" s="6" t="s">
        <v>9</v>
      </c>
      <c r="E54" s="6" t="s">
        <v>10</v>
      </c>
      <c r="F54" s="21">
        <v>460</v>
      </c>
      <c r="G54" s="67"/>
      <c r="H54" s="69"/>
      <c r="I54" s="72"/>
      <c r="J54" s="56"/>
      <c r="K54" s="67"/>
      <c r="L54" s="69"/>
      <c r="M54" s="72"/>
      <c r="N54" s="73"/>
      <c r="O54" s="67"/>
      <c r="P54" s="69"/>
      <c r="Q54" s="72"/>
      <c r="R54" s="56"/>
      <c r="S54" s="67"/>
      <c r="T54" s="69"/>
      <c r="U54" s="72"/>
      <c r="V54" s="56"/>
      <c r="W54" s="67"/>
      <c r="X54" s="69"/>
      <c r="Y54" s="72"/>
      <c r="Z54" s="56"/>
      <c r="AA54" s="67"/>
      <c r="AB54" s="69"/>
      <c r="AC54" s="72"/>
      <c r="AD54" s="56"/>
      <c r="AE54" s="67">
        <v>12</v>
      </c>
      <c r="AF54" s="69">
        <v>3</v>
      </c>
      <c r="AG54" s="108">
        <f t="shared" si="1"/>
        <v>3</v>
      </c>
      <c r="AH54" s="123">
        <f>SUM(AF54)</f>
        <v>3</v>
      </c>
      <c r="AI54" s="179">
        <v>1</v>
      </c>
    </row>
    <row r="55" spans="2:35" ht="30" customHeight="1" thickTop="1" thickBot="1" x14ac:dyDescent="0.3">
      <c r="B55" s="6" t="s">
        <v>366</v>
      </c>
      <c r="C55" s="6" t="s">
        <v>113</v>
      </c>
      <c r="D55" s="6" t="s">
        <v>19</v>
      </c>
      <c r="E55" s="6" t="s">
        <v>10</v>
      </c>
      <c r="F55" s="21">
        <v>441</v>
      </c>
      <c r="G55" s="67"/>
      <c r="H55" s="69"/>
      <c r="I55" s="72"/>
      <c r="J55" s="56"/>
      <c r="K55" s="67"/>
      <c r="L55" s="69"/>
      <c r="M55" s="72"/>
      <c r="N55" s="73"/>
      <c r="O55" s="67"/>
      <c r="P55" s="69"/>
      <c r="Q55" s="72"/>
      <c r="R55" s="56"/>
      <c r="S55" s="67"/>
      <c r="T55" s="69"/>
      <c r="U55" s="72"/>
      <c r="V55" s="56"/>
      <c r="W55" s="67">
        <v>13</v>
      </c>
      <c r="X55" s="69">
        <v>2</v>
      </c>
      <c r="Y55" s="72"/>
      <c r="Z55" s="56"/>
      <c r="AA55" s="67"/>
      <c r="AB55" s="69"/>
      <c r="AC55" s="72"/>
      <c r="AD55" s="56"/>
      <c r="AE55" s="67"/>
      <c r="AF55" s="69"/>
      <c r="AG55" s="108">
        <f t="shared" si="1"/>
        <v>2</v>
      </c>
      <c r="AH55" s="123">
        <f>SUM(X55,)</f>
        <v>2</v>
      </c>
      <c r="AI55" s="179">
        <v>1</v>
      </c>
    </row>
    <row r="56" spans="2:35" ht="30" customHeight="1" thickTop="1" thickBot="1" x14ac:dyDescent="0.3">
      <c r="B56" s="6" t="s">
        <v>418</v>
      </c>
      <c r="C56" s="6" t="s">
        <v>192</v>
      </c>
      <c r="D56" s="6" t="s">
        <v>9</v>
      </c>
      <c r="E56" s="6" t="s">
        <v>10</v>
      </c>
      <c r="F56" s="21">
        <v>451</v>
      </c>
      <c r="G56" s="67"/>
      <c r="H56" s="69"/>
      <c r="I56" s="72"/>
      <c r="J56" s="56"/>
      <c r="K56" s="67"/>
      <c r="L56" s="69"/>
      <c r="M56" s="72"/>
      <c r="N56" s="73"/>
      <c r="O56" s="67"/>
      <c r="P56" s="69"/>
      <c r="Q56" s="72"/>
      <c r="R56" s="56"/>
      <c r="S56" s="67"/>
      <c r="T56" s="69"/>
      <c r="U56" s="72"/>
      <c r="V56" s="56"/>
      <c r="W56" s="67"/>
      <c r="X56" s="69"/>
      <c r="Y56" s="72">
        <v>13</v>
      </c>
      <c r="Z56" s="56">
        <v>2</v>
      </c>
      <c r="AA56" s="67"/>
      <c r="AB56" s="69"/>
      <c r="AC56" s="72"/>
      <c r="AD56" s="56"/>
      <c r="AE56" s="67"/>
      <c r="AF56" s="69"/>
      <c r="AG56" s="108">
        <f t="shared" si="1"/>
        <v>2</v>
      </c>
      <c r="AH56" s="123">
        <f>SUM(Z56,)</f>
        <v>2</v>
      </c>
      <c r="AI56" s="179">
        <v>1</v>
      </c>
    </row>
    <row r="57" spans="2:35" ht="30" customHeight="1" thickTop="1" thickBot="1" x14ac:dyDescent="0.3">
      <c r="B57" s="6" t="s">
        <v>564</v>
      </c>
      <c r="C57" s="6" t="s">
        <v>458</v>
      </c>
      <c r="D57" s="6" t="s">
        <v>9</v>
      </c>
      <c r="E57" s="6" t="s">
        <v>10</v>
      </c>
      <c r="F57" s="21">
        <v>461</v>
      </c>
      <c r="G57" s="67"/>
      <c r="H57" s="69"/>
      <c r="I57" s="72"/>
      <c r="J57" s="56"/>
      <c r="K57" s="67"/>
      <c r="L57" s="69"/>
      <c r="M57" s="72"/>
      <c r="N57" s="73"/>
      <c r="O57" s="67"/>
      <c r="P57" s="69"/>
      <c r="Q57" s="72"/>
      <c r="R57" s="56"/>
      <c r="S57" s="67"/>
      <c r="T57" s="69"/>
      <c r="U57" s="72"/>
      <c r="V57" s="56"/>
      <c r="W57" s="67"/>
      <c r="X57" s="69"/>
      <c r="Y57" s="72"/>
      <c r="Z57" s="56"/>
      <c r="AA57" s="67"/>
      <c r="AB57" s="69"/>
      <c r="AC57" s="72"/>
      <c r="AD57" s="56"/>
      <c r="AE57" s="67">
        <v>13</v>
      </c>
      <c r="AF57" s="69">
        <v>2</v>
      </c>
      <c r="AG57" s="108">
        <f t="shared" si="1"/>
        <v>2</v>
      </c>
      <c r="AH57" s="123">
        <f>SUM(AF57)</f>
        <v>2</v>
      </c>
      <c r="AI57" s="179">
        <v>1</v>
      </c>
    </row>
    <row r="58" spans="2:35" ht="30" customHeight="1" thickTop="1" thickBot="1" x14ac:dyDescent="0.3">
      <c r="B58" s="6" t="s">
        <v>234</v>
      </c>
      <c r="C58" s="6" t="s">
        <v>113</v>
      </c>
      <c r="D58" s="6" t="s">
        <v>19</v>
      </c>
      <c r="E58" s="6" t="s">
        <v>10</v>
      </c>
      <c r="F58" s="21">
        <v>423</v>
      </c>
      <c r="G58" s="67"/>
      <c r="H58" s="69"/>
      <c r="I58" s="72"/>
      <c r="J58" s="56"/>
      <c r="K58" s="67">
        <v>14</v>
      </c>
      <c r="L58" s="69">
        <v>1</v>
      </c>
      <c r="M58" s="72"/>
      <c r="N58" s="73"/>
      <c r="O58" s="67"/>
      <c r="P58" s="69"/>
      <c r="Q58" s="72"/>
      <c r="R58" s="56"/>
      <c r="S58" s="67"/>
      <c r="T58" s="69"/>
      <c r="U58" s="72"/>
      <c r="V58" s="56"/>
      <c r="W58" s="67"/>
      <c r="X58" s="69"/>
      <c r="Y58" s="72"/>
      <c r="Z58" s="56"/>
      <c r="AA58" s="67"/>
      <c r="AB58" s="69"/>
      <c r="AC58" s="72"/>
      <c r="AD58" s="56"/>
      <c r="AE58" s="67"/>
      <c r="AF58" s="69"/>
      <c r="AG58" s="108">
        <f t="shared" si="1"/>
        <v>1</v>
      </c>
      <c r="AH58" s="123">
        <f>SUM(L58,)</f>
        <v>1</v>
      </c>
      <c r="AI58" s="179">
        <v>1</v>
      </c>
    </row>
    <row r="59" spans="2:35" ht="30" customHeight="1" thickTop="1" thickBot="1" x14ac:dyDescent="0.3">
      <c r="B59" s="6" t="s">
        <v>307</v>
      </c>
      <c r="C59" s="6" t="s">
        <v>308</v>
      </c>
      <c r="D59" s="6"/>
      <c r="E59" s="6" t="s">
        <v>10</v>
      </c>
      <c r="F59" s="21">
        <v>434</v>
      </c>
      <c r="G59" s="67"/>
      <c r="H59" s="69"/>
      <c r="I59" s="72"/>
      <c r="J59" s="56"/>
      <c r="K59" s="67"/>
      <c r="L59" s="69"/>
      <c r="M59" s="72"/>
      <c r="N59" s="73"/>
      <c r="O59" s="67"/>
      <c r="P59" s="69"/>
      <c r="Q59" s="72"/>
      <c r="R59" s="56"/>
      <c r="S59" s="67">
        <v>14</v>
      </c>
      <c r="T59" s="69">
        <v>1</v>
      </c>
      <c r="U59" s="72"/>
      <c r="V59" s="56"/>
      <c r="W59" s="67"/>
      <c r="X59" s="69"/>
      <c r="Y59" s="72"/>
      <c r="Z59" s="56"/>
      <c r="AA59" s="67"/>
      <c r="AB59" s="69"/>
      <c r="AC59" s="72"/>
      <c r="AD59" s="56"/>
      <c r="AE59" s="67"/>
      <c r="AF59" s="69"/>
      <c r="AG59" s="108">
        <f t="shared" si="1"/>
        <v>1</v>
      </c>
      <c r="AH59" s="123">
        <f>SUM(T59,)</f>
        <v>1</v>
      </c>
      <c r="AI59" s="179">
        <v>1</v>
      </c>
    </row>
    <row r="60" spans="2:35" ht="30" customHeight="1" thickTop="1" thickBot="1" x14ac:dyDescent="0.3">
      <c r="B60" s="6" t="s">
        <v>327</v>
      </c>
      <c r="C60" s="6" t="s">
        <v>12</v>
      </c>
      <c r="D60" s="6" t="s">
        <v>42</v>
      </c>
      <c r="E60" s="6" t="s">
        <v>10</v>
      </c>
      <c r="F60" s="21">
        <v>440</v>
      </c>
      <c r="G60" s="67"/>
      <c r="H60" s="69"/>
      <c r="I60" s="72"/>
      <c r="J60" s="56"/>
      <c r="K60" s="67"/>
      <c r="L60" s="69"/>
      <c r="M60" s="72"/>
      <c r="N60" s="73"/>
      <c r="O60" s="67"/>
      <c r="P60" s="69"/>
      <c r="Q60" s="72"/>
      <c r="R60" s="56"/>
      <c r="S60" s="67"/>
      <c r="T60" s="69"/>
      <c r="U60" s="72"/>
      <c r="V60" s="56"/>
      <c r="W60" s="67">
        <v>14</v>
      </c>
      <c r="X60" s="69">
        <v>1</v>
      </c>
      <c r="Y60" s="72"/>
      <c r="Z60" s="56"/>
      <c r="AA60" s="67"/>
      <c r="AB60" s="69"/>
      <c r="AC60" s="72"/>
      <c r="AD60" s="56"/>
      <c r="AE60" s="67"/>
      <c r="AF60" s="69"/>
      <c r="AG60" s="108">
        <f t="shared" si="1"/>
        <v>1</v>
      </c>
      <c r="AH60" s="123">
        <f>SUM(X60,)</f>
        <v>1</v>
      </c>
      <c r="AI60" s="179">
        <v>1</v>
      </c>
    </row>
    <row r="61" spans="2:35" ht="30" customHeight="1" thickTop="1" thickBot="1" x14ac:dyDescent="0.3">
      <c r="B61" s="6" t="s">
        <v>410</v>
      </c>
      <c r="C61" s="6" t="s">
        <v>192</v>
      </c>
      <c r="D61" s="6" t="s">
        <v>9</v>
      </c>
      <c r="E61" s="6" t="s">
        <v>10</v>
      </c>
      <c r="F61" s="21">
        <v>445</v>
      </c>
      <c r="G61" s="67"/>
      <c r="H61" s="69"/>
      <c r="I61" s="72"/>
      <c r="J61" s="56"/>
      <c r="K61" s="67"/>
      <c r="L61" s="69"/>
      <c r="M61" s="72"/>
      <c r="N61" s="73"/>
      <c r="O61" s="67"/>
      <c r="P61" s="69"/>
      <c r="Q61" s="72"/>
      <c r="R61" s="56"/>
      <c r="S61" s="67"/>
      <c r="T61" s="69"/>
      <c r="U61" s="72"/>
      <c r="V61" s="56"/>
      <c r="W61" s="67"/>
      <c r="X61" s="69"/>
      <c r="Y61" s="72">
        <v>14</v>
      </c>
      <c r="Z61" s="56">
        <v>1</v>
      </c>
      <c r="AA61" s="67"/>
      <c r="AB61" s="69"/>
      <c r="AC61" s="72"/>
      <c r="AD61" s="56"/>
      <c r="AE61" s="67"/>
      <c r="AF61" s="69"/>
      <c r="AG61" s="108">
        <f t="shared" si="1"/>
        <v>1</v>
      </c>
      <c r="AH61" s="123">
        <f>SUM(Z61,)</f>
        <v>1</v>
      </c>
      <c r="AI61" s="179">
        <v>1</v>
      </c>
    </row>
    <row r="62" spans="2:35" ht="30" customHeight="1" thickTop="1" thickBot="1" x14ac:dyDescent="0.3">
      <c r="B62" s="6" t="s">
        <v>417</v>
      </c>
      <c r="C62" s="6" t="s">
        <v>192</v>
      </c>
      <c r="D62" s="6" t="s">
        <v>42</v>
      </c>
      <c r="E62" s="6" t="s">
        <v>10</v>
      </c>
      <c r="F62" s="21">
        <v>450</v>
      </c>
      <c r="G62" s="67"/>
      <c r="H62" s="69"/>
      <c r="I62" s="72"/>
      <c r="J62" s="56"/>
      <c r="K62" s="67"/>
      <c r="L62" s="69"/>
      <c r="M62" s="72"/>
      <c r="N62" s="73"/>
      <c r="O62" s="67"/>
      <c r="P62" s="69"/>
      <c r="Q62" s="72"/>
      <c r="R62" s="56"/>
      <c r="S62" s="67"/>
      <c r="T62" s="69"/>
      <c r="U62" s="72"/>
      <c r="V62" s="56"/>
      <c r="W62" s="67"/>
      <c r="X62" s="69"/>
      <c r="Y62" s="72">
        <v>15</v>
      </c>
      <c r="Z62" s="56">
        <v>1</v>
      </c>
      <c r="AA62" s="67"/>
      <c r="AB62" s="69"/>
      <c r="AC62" s="72"/>
      <c r="AD62" s="56"/>
      <c r="AE62" s="67"/>
      <c r="AF62" s="69"/>
      <c r="AG62" s="108">
        <f t="shared" si="1"/>
        <v>1</v>
      </c>
      <c r="AH62" s="123">
        <f>SUM(Z62,)</f>
        <v>1</v>
      </c>
      <c r="AI62" s="179">
        <v>1</v>
      </c>
    </row>
    <row r="63" spans="2:35" ht="30" customHeight="1" thickTop="1" thickBot="1" x14ac:dyDescent="0.3">
      <c r="B63" s="6" t="s">
        <v>565</v>
      </c>
      <c r="C63" s="6" t="s">
        <v>113</v>
      </c>
      <c r="D63" s="6" t="s">
        <v>9</v>
      </c>
      <c r="E63" s="6" t="s">
        <v>10</v>
      </c>
      <c r="F63" s="21">
        <v>462</v>
      </c>
      <c r="G63" s="67"/>
      <c r="H63" s="69"/>
      <c r="I63" s="72"/>
      <c r="J63" s="56"/>
      <c r="K63" s="67"/>
      <c r="L63" s="69"/>
      <c r="M63" s="72"/>
      <c r="N63" s="73"/>
      <c r="O63" s="67"/>
      <c r="P63" s="69"/>
      <c r="Q63" s="72"/>
      <c r="R63" s="56"/>
      <c r="S63" s="67"/>
      <c r="T63" s="69"/>
      <c r="U63" s="72"/>
      <c r="V63" s="56"/>
      <c r="W63" s="67"/>
      <c r="X63" s="69"/>
      <c r="Y63" s="72"/>
      <c r="Z63" s="56"/>
      <c r="AA63" s="67"/>
      <c r="AB63" s="69"/>
      <c r="AC63" s="72"/>
      <c r="AD63" s="56"/>
      <c r="AE63" s="67">
        <v>15</v>
      </c>
      <c r="AF63" s="69">
        <v>1</v>
      </c>
      <c r="AG63" s="108">
        <f t="shared" si="1"/>
        <v>1</v>
      </c>
      <c r="AH63" s="123">
        <f>SUM(AF63)</f>
        <v>1</v>
      </c>
      <c r="AI63" s="179">
        <v>1</v>
      </c>
    </row>
    <row r="64" spans="2:35" ht="15.75" thickTop="1" x14ac:dyDescent="0.25"/>
  </sheetData>
  <sortState ref="B4:AH67">
    <sortCondition descending="1" ref="AH4:AH67"/>
  </sortState>
  <mergeCells count="14">
    <mergeCell ref="AE2:AF2"/>
    <mergeCell ref="AC2:AD2"/>
    <mergeCell ref="AA2:AB2"/>
    <mergeCell ref="B2:F2"/>
    <mergeCell ref="O2:P2"/>
    <mergeCell ref="G2:H2"/>
    <mergeCell ref="I2:J2"/>
    <mergeCell ref="K2:L2"/>
    <mergeCell ref="M2:N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X20"/>
  <sheetViews>
    <sheetView zoomScale="65" zoomScaleNormal="65" workbookViewId="0">
      <selection activeCell="S31" sqref="S31"/>
    </sheetView>
  </sheetViews>
  <sheetFormatPr defaultRowHeight="15" x14ac:dyDescent="0.25"/>
  <cols>
    <col min="2" max="2" width="24.85546875" style="5" customWidth="1"/>
    <col min="3" max="6" width="9.140625" style="5"/>
    <col min="7" max="32" width="9.140625" style="5" customWidth="1"/>
    <col min="33" max="33" width="9.140625" style="5"/>
    <col min="34" max="35" width="9.140625" style="5" customWidth="1"/>
    <col min="36" max="1038" width="16" style="5"/>
  </cols>
  <sheetData>
    <row r="1" spans="2:35" ht="15.75" thickBot="1" x14ac:dyDescent="0.3"/>
    <row r="2" spans="2:35" s="2" customFormat="1" ht="36" customHeight="1" thickBot="1" x14ac:dyDescent="0.3">
      <c r="B2" s="191" t="s">
        <v>40</v>
      </c>
      <c r="C2" s="191"/>
      <c r="D2" s="191"/>
      <c r="E2" s="191"/>
      <c r="F2" s="192"/>
      <c r="G2" s="202" t="s">
        <v>139</v>
      </c>
      <c r="H2" s="203"/>
      <c r="I2" s="204" t="s">
        <v>141</v>
      </c>
      <c r="J2" s="205"/>
      <c r="K2" s="202" t="s">
        <v>113</v>
      </c>
      <c r="L2" s="203"/>
      <c r="M2" s="204" t="s">
        <v>240</v>
      </c>
      <c r="N2" s="205"/>
      <c r="O2" s="202" t="s">
        <v>251</v>
      </c>
      <c r="P2" s="203"/>
      <c r="Q2" s="204" t="s">
        <v>253</v>
      </c>
      <c r="R2" s="205"/>
      <c r="S2" s="202" t="s">
        <v>295</v>
      </c>
      <c r="T2" s="203"/>
      <c r="U2" s="204" t="s">
        <v>316</v>
      </c>
      <c r="V2" s="205"/>
      <c r="W2" s="202" t="s">
        <v>8</v>
      </c>
      <c r="X2" s="203"/>
      <c r="Y2" s="204" t="s">
        <v>389</v>
      </c>
      <c r="Z2" s="205"/>
      <c r="AA2" s="202" t="s">
        <v>444</v>
      </c>
      <c r="AB2" s="203"/>
      <c r="AC2" s="204" t="s">
        <v>545</v>
      </c>
      <c r="AD2" s="205"/>
      <c r="AE2" s="202" t="s">
        <v>568</v>
      </c>
      <c r="AF2" s="203"/>
    </row>
    <row r="3" spans="2:35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39" t="s">
        <v>140</v>
      </c>
      <c r="O3" s="31" t="s">
        <v>6</v>
      </c>
      <c r="P3" s="32" t="s">
        <v>140</v>
      </c>
      <c r="Q3" s="38" t="s">
        <v>6</v>
      </c>
      <c r="R3" s="39" t="s">
        <v>140</v>
      </c>
      <c r="S3" s="31" t="s">
        <v>6</v>
      </c>
      <c r="T3" s="32" t="s">
        <v>140</v>
      </c>
      <c r="U3" s="38" t="s">
        <v>6</v>
      </c>
      <c r="V3" s="39" t="s">
        <v>140</v>
      </c>
      <c r="W3" s="31" t="s">
        <v>6</v>
      </c>
      <c r="X3" s="32" t="s">
        <v>140</v>
      </c>
      <c r="Y3" s="38" t="s">
        <v>6</v>
      </c>
      <c r="Z3" s="39" t="s">
        <v>140</v>
      </c>
      <c r="AA3" s="31" t="s">
        <v>6</v>
      </c>
      <c r="AB3" s="32" t="s">
        <v>140</v>
      </c>
      <c r="AC3" s="38" t="s">
        <v>6</v>
      </c>
      <c r="AD3" s="39" t="s">
        <v>140</v>
      </c>
      <c r="AE3" s="31" t="s">
        <v>6</v>
      </c>
      <c r="AF3" s="32" t="s">
        <v>140</v>
      </c>
      <c r="AG3" s="12" t="s">
        <v>143</v>
      </c>
      <c r="AH3" s="123" t="s">
        <v>546</v>
      </c>
      <c r="AI3" s="178" t="s">
        <v>598</v>
      </c>
    </row>
    <row r="4" spans="2:35" ht="30" customHeight="1" thickTop="1" thickBot="1" x14ac:dyDescent="0.3">
      <c r="B4" s="3" t="s">
        <v>116</v>
      </c>
      <c r="C4" s="3" t="s">
        <v>14</v>
      </c>
      <c r="D4" s="3" t="s">
        <v>9</v>
      </c>
      <c r="E4" s="3" t="s">
        <v>86</v>
      </c>
      <c r="F4" s="14">
        <v>450</v>
      </c>
      <c r="G4" s="33">
        <v>1</v>
      </c>
      <c r="H4" s="34">
        <v>15</v>
      </c>
      <c r="I4" s="40"/>
      <c r="J4" s="55"/>
      <c r="K4" s="33"/>
      <c r="L4" s="34"/>
      <c r="M4" s="40">
        <v>1</v>
      </c>
      <c r="N4" s="41">
        <v>15</v>
      </c>
      <c r="O4" s="65">
        <v>1</v>
      </c>
      <c r="P4" s="68">
        <v>15</v>
      </c>
      <c r="Q4" s="70">
        <v>2</v>
      </c>
      <c r="R4" s="71">
        <v>13</v>
      </c>
      <c r="S4" s="65">
        <v>2</v>
      </c>
      <c r="T4" s="68">
        <v>13</v>
      </c>
      <c r="U4" s="70">
        <v>2</v>
      </c>
      <c r="V4" s="71">
        <v>13</v>
      </c>
      <c r="W4" s="65"/>
      <c r="X4" s="68"/>
      <c r="Y4" s="154">
        <v>2</v>
      </c>
      <c r="Z4" s="155">
        <v>13</v>
      </c>
      <c r="AA4" s="65"/>
      <c r="AB4" s="68"/>
      <c r="AC4" s="70"/>
      <c r="AD4" s="71"/>
      <c r="AE4" s="140">
        <v>4</v>
      </c>
      <c r="AF4" s="145">
        <v>11</v>
      </c>
      <c r="AG4" s="12">
        <f t="shared" ref="AG4:AG19" si="0">SUM(H4,J4,L4,N4,P4,R4,T4,V4,X4,Z4,AB4,AD4,AF4)</f>
        <v>108</v>
      </c>
      <c r="AH4" s="123">
        <f>SUM(H4,N4,P4,R4,T4,V4)</f>
        <v>84</v>
      </c>
      <c r="AI4" s="179">
        <v>8</v>
      </c>
    </row>
    <row r="5" spans="2:35" ht="30" customHeight="1" thickTop="1" thickBot="1" x14ac:dyDescent="0.3">
      <c r="B5" s="3" t="s">
        <v>159</v>
      </c>
      <c r="C5" s="3" t="s">
        <v>160</v>
      </c>
      <c r="D5" s="3" t="s">
        <v>42</v>
      </c>
      <c r="E5" s="3" t="s">
        <v>86</v>
      </c>
      <c r="F5" s="14">
        <v>453</v>
      </c>
      <c r="G5" s="33"/>
      <c r="H5" s="34"/>
      <c r="I5" s="40">
        <v>2</v>
      </c>
      <c r="J5" s="55">
        <v>13</v>
      </c>
      <c r="K5" s="33"/>
      <c r="L5" s="34"/>
      <c r="M5" s="40"/>
      <c r="N5" s="41"/>
      <c r="O5" s="65"/>
      <c r="P5" s="68"/>
      <c r="Q5" s="70">
        <v>3</v>
      </c>
      <c r="R5" s="71">
        <v>12</v>
      </c>
      <c r="S5" s="65"/>
      <c r="T5" s="68"/>
      <c r="U5" s="70">
        <v>3</v>
      </c>
      <c r="V5" s="71">
        <v>12</v>
      </c>
      <c r="W5" s="65">
        <v>4</v>
      </c>
      <c r="X5" s="68">
        <v>11</v>
      </c>
      <c r="Y5" s="70">
        <v>3</v>
      </c>
      <c r="Z5" s="71">
        <v>12</v>
      </c>
      <c r="AA5" s="65">
        <v>1</v>
      </c>
      <c r="AB5" s="68">
        <v>15</v>
      </c>
      <c r="AC5" s="70"/>
      <c r="AD5" s="71"/>
      <c r="AE5" s="140">
        <v>6</v>
      </c>
      <c r="AF5" s="145">
        <v>9</v>
      </c>
      <c r="AG5" s="12">
        <f t="shared" si="0"/>
        <v>84</v>
      </c>
      <c r="AH5" s="123">
        <f>SUM(J5,R5,V5,X5,Z5,AB5)</f>
        <v>75</v>
      </c>
      <c r="AI5" s="179">
        <v>7</v>
      </c>
    </row>
    <row r="6" spans="2:35" ht="30" customHeight="1" thickTop="1" thickBot="1" x14ac:dyDescent="0.3">
      <c r="B6" s="3" t="s">
        <v>117</v>
      </c>
      <c r="C6" s="3" t="s">
        <v>8</v>
      </c>
      <c r="D6" s="3" t="s">
        <v>42</v>
      </c>
      <c r="E6" s="6" t="s">
        <v>86</v>
      </c>
      <c r="F6" s="14">
        <v>451</v>
      </c>
      <c r="G6" s="33">
        <v>2</v>
      </c>
      <c r="H6" s="34">
        <v>13</v>
      </c>
      <c r="I6" s="40"/>
      <c r="J6" s="55"/>
      <c r="K6" s="33"/>
      <c r="L6" s="34"/>
      <c r="M6" s="40"/>
      <c r="N6" s="41"/>
      <c r="O6" s="65"/>
      <c r="P6" s="68"/>
      <c r="Q6" s="70">
        <v>1</v>
      </c>
      <c r="R6" s="71">
        <v>15</v>
      </c>
      <c r="S6" s="65"/>
      <c r="T6" s="68"/>
      <c r="U6" s="70"/>
      <c r="V6" s="71"/>
      <c r="W6" s="65">
        <v>1</v>
      </c>
      <c r="X6" s="68">
        <v>15</v>
      </c>
      <c r="Y6" s="70"/>
      <c r="Z6" s="71"/>
      <c r="AA6" s="65"/>
      <c r="AB6" s="68"/>
      <c r="AC6" s="70">
        <v>1</v>
      </c>
      <c r="AD6" s="71">
        <v>15</v>
      </c>
      <c r="AE6" s="65">
        <v>1</v>
      </c>
      <c r="AF6" s="68">
        <v>15</v>
      </c>
      <c r="AG6" s="12">
        <f t="shared" si="0"/>
        <v>73</v>
      </c>
      <c r="AH6" s="123">
        <f>SUM(H6,R6,X6,AD6,AF6)</f>
        <v>73</v>
      </c>
      <c r="AI6" s="179">
        <v>5</v>
      </c>
    </row>
    <row r="7" spans="2:35" ht="30" customHeight="1" thickTop="1" thickBot="1" x14ac:dyDescent="0.3">
      <c r="B7" s="3" t="s">
        <v>325</v>
      </c>
      <c r="C7" s="3" t="s">
        <v>113</v>
      </c>
      <c r="D7" s="3" t="s">
        <v>42</v>
      </c>
      <c r="E7" s="6" t="s">
        <v>86</v>
      </c>
      <c r="F7" s="14">
        <v>461</v>
      </c>
      <c r="G7" s="33"/>
      <c r="H7" s="34"/>
      <c r="I7" s="40"/>
      <c r="J7" s="55"/>
      <c r="K7" s="33"/>
      <c r="L7" s="34"/>
      <c r="M7" s="40"/>
      <c r="N7" s="41"/>
      <c r="O7" s="65"/>
      <c r="P7" s="68"/>
      <c r="Q7" s="70"/>
      <c r="R7" s="71"/>
      <c r="S7" s="65"/>
      <c r="T7" s="68"/>
      <c r="U7" s="70">
        <v>1</v>
      </c>
      <c r="V7" s="71">
        <v>15</v>
      </c>
      <c r="W7" s="65">
        <v>2</v>
      </c>
      <c r="X7" s="68">
        <v>13</v>
      </c>
      <c r="Y7" s="70">
        <v>1</v>
      </c>
      <c r="Z7" s="71">
        <v>15</v>
      </c>
      <c r="AA7" s="65">
        <v>2</v>
      </c>
      <c r="AB7" s="68">
        <v>13</v>
      </c>
      <c r="AC7" s="70"/>
      <c r="AD7" s="71"/>
      <c r="AE7" s="65">
        <v>3</v>
      </c>
      <c r="AF7" s="68">
        <v>12</v>
      </c>
      <c r="AG7" s="12">
        <f t="shared" si="0"/>
        <v>68</v>
      </c>
      <c r="AH7" s="123">
        <f>SUM(V7,X7,Z7,AB7,AF7)</f>
        <v>68</v>
      </c>
      <c r="AI7" s="179">
        <v>5</v>
      </c>
    </row>
    <row r="8" spans="2:35" ht="30" customHeight="1" thickTop="1" thickBot="1" x14ac:dyDescent="0.3">
      <c r="B8" s="3" t="s">
        <v>158</v>
      </c>
      <c r="C8" s="3" t="s">
        <v>8</v>
      </c>
      <c r="D8" s="3" t="s">
        <v>42</v>
      </c>
      <c r="E8" s="6" t="s">
        <v>86</v>
      </c>
      <c r="F8" s="14">
        <v>452</v>
      </c>
      <c r="G8" s="33"/>
      <c r="H8" s="34"/>
      <c r="I8" s="40">
        <v>1</v>
      </c>
      <c r="J8" s="55">
        <v>15</v>
      </c>
      <c r="K8" s="33"/>
      <c r="L8" s="34"/>
      <c r="M8" s="40"/>
      <c r="N8" s="41"/>
      <c r="O8" s="65"/>
      <c r="P8" s="68"/>
      <c r="Q8" s="70"/>
      <c r="R8" s="71"/>
      <c r="S8" s="65"/>
      <c r="T8" s="68"/>
      <c r="U8" s="70"/>
      <c r="V8" s="71"/>
      <c r="W8" s="65">
        <v>3</v>
      </c>
      <c r="X8" s="68">
        <v>12</v>
      </c>
      <c r="Y8" s="70"/>
      <c r="Z8" s="71"/>
      <c r="AA8" s="65"/>
      <c r="AB8" s="68"/>
      <c r="AC8" s="70"/>
      <c r="AD8" s="71"/>
      <c r="AE8" s="65"/>
      <c r="AF8" s="68"/>
      <c r="AG8" s="12">
        <f t="shared" si="0"/>
        <v>27</v>
      </c>
      <c r="AH8" s="123">
        <f>SUM(J8,X8,)</f>
        <v>27</v>
      </c>
      <c r="AI8" s="179">
        <v>2</v>
      </c>
    </row>
    <row r="9" spans="2:35" ht="30" customHeight="1" thickTop="1" thickBot="1" x14ac:dyDescent="0.3">
      <c r="B9" s="3" t="s">
        <v>211</v>
      </c>
      <c r="C9" s="3" t="s">
        <v>126</v>
      </c>
      <c r="D9" s="3" t="s">
        <v>9</v>
      </c>
      <c r="E9" s="6" t="s">
        <v>86</v>
      </c>
      <c r="F9" s="14">
        <v>455</v>
      </c>
      <c r="G9" s="33"/>
      <c r="H9" s="34"/>
      <c r="I9" s="40"/>
      <c r="J9" s="55"/>
      <c r="K9" s="33">
        <v>2</v>
      </c>
      <c r="L9" s="34">
        <v>13</v>
      </c>
      <c r="M9" s="40"/>
      <c r="N9" s="41"/>
      <c r="O9" s="65"/>
      <c r="P9" s="68"/>
      <c r="Q9" s="70"/>
      <c r="R9" s="71"/>
      <c r="S9" s="65">
        <v>3</v>
      </c>
      <c r="T9" s="68">
        <v>12</v>
      </c>
      <c r="U9" s="70"/>
      <c r="V9" s="71"/>
      <c r="W9" s="65"/>
      <c r="X9" s="68"/>
      <c r="Y9" s="70"/>
      <c r="Z9" s="71"/>
      <c r="AA9" s="65"/>
      <c r="AB9" s="68"/>
      <c r="AC9" s="70"/>
      <c r="AD9" s="71"/>
      <c r="AE9" s="65"/>
      <c r="AF9" s="68"/>
      <c r="AG9" s="12">
        <f t="shared" si="0"/>
        <v>25</v>
      </c>
      <c r="AH9" s="123">
        <f>SUM(L9,T9,)</f>
        <v>25</v>
      </c>
      <c r="AI9" s="179">
        <v>2</v>
      </c>
    </row>
    <row r="10" spans="2:35" ht="30" customHeight="1" thickTop="1" thickBot="1" x14ac:dyDescent="0.3">
      <c r="B10" s="3" t="s">
        <v>210</v>
      </c>
      <c r="C10" s="3" t="s">
        <v>113</v>
      </c>
      <c r="D10" s="3" t="s">
        <v>9</v>
      </c>
      <c r="E10" s="6" t="s">
        <v>86</v>
      </c>
      <c r="F10" s="14">
        <v>454</v>
      </c>
      <c r="G10" s="33"/>
      <c r="H10" s="34"/>
      <c r="I10" s="40"/>
      <c r="J10" s="55"/>
      <c r="K10" s="33">
        <v>1</v>
      </c>
      <c r="L10" s="34">
        <v>15</v>
      </c>
      <c r="M10" s="40"/>
      <c r="N10" s="41"/>
      <c r="O10" s="65"/>
      <c r="P10" s="68"/>
      <c r="Q10" s="70"/>
      <c r="R10" s="71"/>
      <c r="S10" s="65"/>
      <c r="T10" s="68"/>
      <c r="U10" s="70"/>
      <c r="V10" s="71"/>
      <c r="W10" s="65"/>
      <c r="X10" s="68"/>
      <c r="Y10" s="70"/>
      <c r="Z10" s="71"/>
      <c r="AA10" s="65"/>
      <c r="AB10" s="68"/>
      <c r="AC10" s="70"/>
      <c r="AD10" s="71"/>
      <c r="AE10" s="65">
        <v>7</v>
      </c>
      <c r="AF10" s="68">
        <v>8</v>
      </c>
      <c r="AG10" s="12">
        <f t="shared" si="0"/>
        <v>23</v>
      </c>
      <c r="AH10" s="123">
        <f>SUM(L10,)</f>
        <v>15</v>
      </c>
      <c r="AI10" s="179">
        <v>2</v>
      </c>
    </row>
    <row r="11" spans="2:35" ht="30" customHeight="1" thickTop="1" thickBot="1" x14ac:dyDescent="0.3">
      <c r="B11" s="3" t="s">
        <v>567</v>
      </c>
      <c r="C11" s="3" t="s">
        <v>113</v>
      </c>
      <c r="D11" s="3" t="s">
        <v>42</v>
      </c>
      <c r="E11" s="6" t="s">
        <v>86</v>
      </c>
      <c r="F11" s="14">
        <v>459</v>
      </c>
      <c r="G11" s="33"/>
      <c r="H11" s="34"/>
      <c r="I11" s="40"/>
      <c r="J11" s="55"/>
      <c r="K11" s="33"/>
      <c r="L11" s="34"/>
      <c r="M11" s="40"/>
      <c r="N11" s="41"/>
      <c r="O11" s="65"/>
      <c r="P11" s="68"/>
      <c r="Q11" s="70"/>
      <c r="R11" s="71"/>
      <c r="S11" s="65">
        <v>1</v>
      </c>
      <c r="T11" s="68">
        <v>15</v>
      </c>
      <c r="U11" s="70"/>
      <c r="V11" s="71"/>
      <c r="W11" s="65"/>
      <c r="X11" s="68"/>
      <c r="Y11" s="70"/>
      <c r="Z11" s="71"/>
      <c r="AA11" s="65"/>
      <c r="AB11" s="68"/>
      <c r="AC11" s="70"/>
      <c r="AD11" s="71"/>
      <c r="AE11" s="65">
        <v>2</v>
      </c>
      <c r="AF11" s="68">
        <v>13</v>
      </c>
      <c r="AG11" s="12">
        <f t="shared" si="0"/>
        <v>28</v>
      </c>
      <c r="AH11" s="123">
        <f>SUM(T11,)</f>
        <v>15</v>
      </c>
      <c r="AI11" s="179">
        <v>2</v>
      </c>
    </row>
    <row r="12" spans="2:35" ht="30" customHeight="1" thickTop="1" thickBot="1" x14ac:dyDescent="0.3">
      <c r="B12" s="3" t="s">
        <v>260</v>
      </c>
      <c r="C12" s="3" t="s">
        <v>261</v>
      </c>
      <c r="D12" s="3" t="s">
        <v>9</v>
      </c>
      <c r="E12" s="6" t="s">
        <v>86</v>
      </c>
      <c r="F12" s="14">
        <v>456</v>
      </c>
      <c r="G12" s="33"/>
      <c r="H12" s="34"/>
      <c r="I12" s="40"/>
      <c r="J12" s="55"/>
      <c r="K12" s="33"/>
      <c r="L12" s="34"/>
      <c r="M12" s="40"/>
      <c r="N12" s="41"/>
      <c r="O12" s="65">
        <v>2</v>
      </c>
      <c r="P12" s="68">
        <v>13</v>
      </c>
      <c r="Q12" s="70"/>
      <c r="R12" s="71"/>
      <c r="S12" s="65"/>
      <c r="T12" s="68"/>
      <c r="U12" s="70"/>
      <c r="V12" s="71"/>
      <c r="W12" s="65"/>
      <c r="X12" s="68"/>
      <c r="Y12" s="70"/>
      <c r="Z12" s="71"/>
      <c r="AA12" s="65"/>
      <c r="AB12" s="68"/>
      <c r="AC12" s="70"/>
      <c r="AD12" s="71"/>
      <c r="AE12" s="65"/>
      <c r="AF12" s="68"/>
      <c r="AG12" s="12">
        <f t="shared" si="0"/>
        <v>13</v>
      </c>
      <c r="AH12" s="123">
        <f>SUM(P12,)</f>
        <v>13</v>
      </c>
      <c r="AI12" s="179">
        <v>1</v>
      </c>
    </row>
    <row r="13" spans="2:35" ht="30" customHeight="1" thickTop="1" thickBot="1" x14ac:dyDescent="0.3">
      <c r="B13" s="3" t="s">
        <v>278</v>
      </c>
      <c r="C13" s="3" t="s">
        <v>251</v>
      </c>
      <c r="D13" s="3" t="s">
        <v>9</v>
      </c>
      <c r="E13" s="6" t="s">
        <v>86</v>
      </c>
      <c r="F13" s="14">
        <v>457</v>
      </c>
      <c r="G13" s="33"/>
      <c r="H13" s="34"/>
      <c r="I13" s="40"/>
      <c r="J13" s="55"/>
      <c r="K13" s="33"/>
      <c r="L13" s="34"/>
      <c r="M13" s="40"/>
      <c r="N13" s="41"/>
      <c r="O13" s="65">
        <v>3</v>
      </c>
      <c r="P13" s="68">
        <v>12</v>
      </c>
      <c r="Q13" s="70"/>
      <c r="R13" s="71"/>
      <c r="S13" s="65"/>
      <c r="T13" s="68"/>
      <c r="U13" s="70"/>
      <c r="V13" s="71"/>
      <c r="W13" s="65"/>
      <c r="X13" s="68"/>
      <c r="Y13" s="70"/>
      <c r="Z13" s="71"/>
      <c r="AA13" s="65"/>
      <c r="AB13" s="68"/>
      <c r="AC13" s="70"/>
      <c r="AD13" s="71"/>
      <c r="AE13" s="65"/>
      <c r="AF13" s="68"/>
      <c r="AG13" s="12">
        <f t="shared" si="0"/>
        <v>12</v>
      </c>
      <c r="AH13" s="123">
        <f>SUM(P13,)</f>
        <v>12</v>
      </c>
      <c r="AI13" s="179">
        <v>1</v>
      </c>
    </row>
    <row r="14" spans="2:35" ht="30" customHeight="1" thickTop="1" thickBot="1" x14ac:dyDescent="0.3">
      <c r="B14" s="3" t="s">
        <v>279</v>
      </c>
      <c r="C14" s="3" t="s">
        <v>251</v>
      </c>
      <c r="D14" s="3" t="s">
        <v>9</v>
      </c>
      <c r="E14" s="6" t="s">
        <v>86</v>
      </c>
      <c r="F14" s="14">
        <v>458</v>
      </c>
      <c r="G14" s="33"/>
      <c r="H14" s="34"/>
      <c r="I14" s="40"/>
      <c r="J14" s="55"/>
      <c r="K14" s="33"/>
      <c r="L14" s="34"/>
      <c r="M14" s="40"/>
      <c r="N14" s="41"/>
      <c r="O14" s="65">
        <v>4</v>
      </c>
      <c r="P14" s="68">
        <v>11</v>
      </c>
      <c r="Q14" s="70"/>
      <c r="R14" s="71"/>
      <c r="S14" s="65"/>
      <c r="T14" s="68"/>
      <c r="U14" s="70"/>
      <c r="V14" s="71"/>
      <c r="W14" s="65"/>
      <c r="X14" s="68"/>
      <c r="Y14" s="70"/>
      <c r="Z14" s="71"/>
      <c r="AA14" s="65"/>
      <c r="AB14" s="68"/>
      <c r="AC14" s="70"/>
      <c r="AD14" s="71"/>
      <c r="AE14" s="65"/>
      <c r="AF14" s="68"/>
      <c r="AG14" s="12">
        <f t="shared" si="0"/>
        <v>11</v>
      </c>
      <c r="AH14" s="123">
        <f>SUM(P14,)</f>
        <v>11</v>
      </c>
      <c r="AI14" s="179">
        <v>1</v>
      </c>
    </row>
    <row r="15" spans="2:35" ht="30" customHeight="1" thickTop="1" thickBot="1" x14ac:dyDescent="0.3">
      <c r="B15" s="3" t="s">
        <v>324</v>
      </c>
      <c r="C15" s="3" t="s">
        <v>12</v>
      </c>
      <c r="D15" s="3" t="s">
        <v>42</v>
      </c>
      <c r="E15" s="6" t="s">
        <v>86</v>
      </c>
      <c r="F15" s="14">
        <v>460</v>
      </c>
      <c r="G15" s="33"/>
      <c r="H15" s="34"/>
      <c r="I15" s="40"/>
      <c r="J15" s="55"/>
      <c r="K15" s="33"/>
      <c r="L15" s="34"/>
      <c r="M15" s="40"/>
      <c r="N15" s="41"/>
      <c r="O15" s="65"/>
      <c r="P15" s="68"/>
      <c r="Q15" s="70"/>
      <c r="R15" s="71"/>
      <c r="S15" s="65"/>
      <c r="T15" s="68"/>
      <c r="U15" s="70">
        <v>4</v>
      </c>
      <c r="V15" s="71">
        <v>11</v>
      </c>
      <c r="W15" s="65"/>
      <c r="X15" s="68"/>
      <c r="Y15" s="70"/>
      <c r="Z15" s="71"/>
      <c r="AA15" s="65"/>
      <c r="AB15" s="68"/>
      <c r="AC15" s="70"/>
      <c r="AD15" s="71"/>
      <c r="AE15" s="65"/>
      <c r="AF15" s="68"/>
      <c r="AG15" s="12">
        <f t="shared" si="0"/>
        <v>11</v>
      </c>
      <c r="AH15" s="123">
        <f>SUM(V15,)</f>
        <v>11</v>
      </c>
      <c r="AI15" s="179">
        <v>1</v>
      </c>
    </row>
    <row r="16" spans="2:35" ht="30" customHeight="1" thickTop="1" thickBot="1" x14ac:dyDescent="0.3">
      <c r="B16" s="6" t="s">
        <v>419</v>
      </c>
      <c r="C16" s="6" t="s">
        <v>192</v>
      </c>
      <c r="D16" s="3" t="s">
        <v>42</v>
      </c>
      <c r="E16" s="6" t="s">
        <v>86</v>
      </c>
      <c r="F16" s="14">
        <v>462</v>
      </c>
      <c r="G16" s="33"/>
      <c r="H16" s="34"/>
      <c r="I16" s="40"/>
      <c r="J16" s="55"/>
      <c r="K16" s="33"/>
      <c r="L16" s="34"/>
      <c r="M16" s="40"/>
      <c r="N16" s="41"/>
      <c r="O16" s="65"/>
      <c r="P16" s="68"/>
      <c r="Q16" s="70"/>
      <c r="R16" s="71"/>
      <c r="S16" s="65"/>
      <c r="T16" s="68"/>
      <c r="U16" s="70"/>
      <c r="V16" s="71"/>
      <c r="W16" s="65"/>
      <c r="X16" s="68"/>
      <c r="Y16" s="70">
        <v>4</v>
      </c>
      <c r="Z16" s="71">
        <v>11</v>
      </c>
      <c r="AA16" s="65"/>
      <c r="AB16" s="68"/>
      <c r="AC16" s="70"/>
      <c r="AD16" s="71"/>
      <c r="AE16" s="65"/>
      <c r="AF16" s="68"/>
      <c r="AG16" s="12">
        <f t="shared" si="0"/>
        <v>11</v>
      </c>
      <c r="AH16" s="123">
        <f>SUM(Z16)</f>
        <v>11</v>
      </c>
      <c r="AI16" s="179">
        <v>1</v>
      </c>
    </row>
    <row r="17" spans="2:35" ht="30" customHeight="1" thickTop="1" thickBot="1" x14ac:dyDescent="0.3">
      <c r="B17" s="6" t="s">
        <v>420</v>
      </c>
      <c r="C17" s="6" t="s">
        <v>192</v>
      </c>
      <c r="D17" s="3" t="s">
        <v>42</v>
      </c>
      <c r="E17" s="6" t="s">
        <v>86</v>
      </c>
      <c r="F17" s="14">
        <v>463</v>
      </c>
      <c r="G17" s="33"/>
      <c r="H17" s="34"/>
      <c r="I17" s="40"/>
      <c r="J17" s="55"/>
      <c r="K17" s="33"/>
      <c r="L17" s="34"/>
      <c r="M17" s="40"/>
      <c r="N17" s="41"/>
      <c r="O17" s="65"/>
      <c r="P17" s="68"/>
      <c r="Q17" s="70"/>
      <c r="R17" s="71"/>
      <c r="S17" s="65"/>
      <c r="T17" s="68"/>
      <c r="U17" s="70"/>
      <c r="V17" s="71"/>
      <c r="W17" s="65"/>
      <c r="X17" s="68"/>
      <c r="Y17" s="70">
        <v>5</v>
      </c>
      <c r="Z17" s="71">
        <v>10</v>
      </c>
      <c r="AA17" s="65"/>
      <c r="AB17" s="68"/>
      <c r="AC17" s="70"/>
      <c r="AD17" s="71"/>
      <c r="AE17" s="65"/>
      <c r="AF17" s="68"/>
      <c r="AG17" s="12">
        <f t="shared" si="0"/>
        <v>10</v>
      </c>
      <c r="AH17" s="123">
        <f>SUM(Z17)</f>
        <v>10</v>
      </c>
      <c r="AI17" s="179">
        <v>1</v>
      </c>
    </row>
    <row r="18" spans="2:35" ht="30" customHeight="1" thickTop="1" thickBot="1" x14ac:dyDescent="0.3">
      <c r="B18" s="6" t="s">
        <v>421</v>
      </c>
      <c r="C18" s="6" t="s">
        <v>422</v>
      </c>
      <c r="D18" s="6" t="s">
        <v>9</v>
      </c>
      <c r="E18" s="6" t="s">
        <v>86</v>
      </c>
      <c r="F18" s="21">
        <v>464</v>
      </c>
      <c r="G18" s="67"/>
      <c r="H18" s="69"/>
      <c r="I18" s="72"/>
      <c r="J18" s="56"/>
      <c r="K18" s="67"/>
      <c r="L18" s="69"/>
      <c r="M18" s="72"/>
      <c r="N18" s="73"/>
      <c r="O18" s="67"/>
      <c r="P18" s="69"/>
      <c r="Q18" s="72"/>
      <c r="R18" s="73"/>
      <c r="S18" s="67"/>
      <c r="T18" s="69"/>
      <c r="U18" s="72"/>
      <c r="V18" s="73"/>
      <c r="W18" s="67"/>
      <c r="X18" s="69"/>
      <c r="Y18" s="72">
        <v>6</v>
      </c>
      <c r="Z18" s="73">
        <v>9</v>
      </c>
      <c r="AA18" s="67"/>
      <c r="AB18" s="69"/>
      <c r="AC18" s="72"/>
      <c r="AD18" s="73"/>
      <c r="AE18" s="67"/>
      <c r="AF18" s="69"/>
      <c r="AG18" s="12">
        <f t="shared" si="0"/>
        <v>9</v>
      </c>
      <c r="AH18" s="123">
        <f>SUM(Z18)</f>
        <v>9</v>
      </c>
      <c r="AI18" s="179">
        <v>1</v>
      </c>
    </row>
    <row r="19" spans="2:35" ht="30" customHeight="1" thickTop="1" thickBot="1" x14ac:dyDescent="0.3">
      <c r="B19" s="6" t="s">
        <v>566</v>
      </c>
      <c r="C19" s="6" t="s">
        <v>12</v>
      </c>
      <c r="D19" s="6" t="s">
        <v>42</v>
      </c>
      <c r="E19" s="6" t="s">
        <v>86</v>
      </c>
      <c r="F19" s="21">
        <v>465</v>
      </c>
      <c r="G19" s="67"/>
      <c r="H19" s="69"/>
      <c r="I19" s="72"/>
      <c r="J19" s="56"/>
      <c r="K19" s="67"/>
      <c r="L19" s="69"/>
      <c r="M19" s="72"/>
      <c r="N19" s="73"/>
      <c r="O19" s="67"/>
      <c r="P19" s="69"/>
      <c r="Q19" s="72"/>
      <c r="R19" s="73"/>
      <c r="S19" s="67"/>
      <c r="T19" s="69"/>
      <c r="U19" s="72"/>
      <c r="V19" s="73"/>
      <c r="W19" s="67"/>
      <c r="X19" s="69"/>
      <c r="Y19" s="72"/>
      <c r="Z19" s="73"/>
      <c r="AA19" s="67"/>
      <c r="AB19" s="69"/>
      <c r="AC19" s="72"/>
      <c r="AD19" s="73"/>
      <c r="AE19" s="67">
        <v>5</v>
      </c>
      <c r="AF19" s="69">
        <v>10</v>
      </c>
      <c r="AG19" s="12">
        <f t="shared" si="0"/>
        <v>10</v>
      </c>
      <c r="AH19" s="123">
        <f>SUM(AF19)</f>
        <v>10</v>
      </c>
      <c r="AI19" s="182">
        <v>1</v>
      </c>
    </row>
    <row r="20" spans="2:35" ht="15.75" thickTop="1" x14ac:dyDescent="0.25"/>
  </sheetData>
  <sortState ref="B4:AH21">
    <sortCondition descending="1" ref="AH4:AH21"/>
  </sortState>
  <mergeCells count="14">
    <mergeCell ref="AE2:AF2"/>
    <mergeCell ref="AC2:AD2"/>
    <mergeCell ref="AA2:AB2"/>
    <mergeCell ref="B2:F2"/>
    <mergeCell ref="O2:P2"/>
    <mergeCell ref="G2:H2"/>
    <mergeCell ref="I2:J2"/>
    <mergeCell ref="K2:L2"/>
    <mergeCell ref="M2:N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W58"/>
  <sheetViews>
    <sheetView zoomScale="65" zoomScaleNormal="65" workbookViewId="0">
      <selection activeCell="AI7" sqref="AI7"/>
    </sheetView>
  </sheetViews>
  <sheetFormatPr defaultRowHeight="15" x14ac:dyDescent="0.25"/>
  <cols>
    <col min="2" max="2" width="31.42578125" style="5"/>
    <col min="3" max="5" width="7.42578125" style="5"/>
    <col min="6" max="6" width="9.140625" style="5"/>
    <col min="7" max="33" width="9.140625" style="5" customWidth="1"/>
    <col min="34" max="35" width="9.140625" style="5"/>
    <col min="36" max="37" width="9.140625" style="5" customWidth="1"/>
    <col min="38" max="1036" width="16" style="5"/>
  </cols>
  <sheetData>
    <row r="1" spans="2:35 1037:1037" ht="15.75" thickBot="1" x14ac:dyDescent="0.3"/>
    <row r="2" spans="2:35 1037:1037" s="2" customFormat="1" ht="36" customHeight="1" thickBot="1" x14ac:dyDescent="0.3">
      <c r="B2" s="211" t="s">
        <v>41</v>
      </c>
      <c r="C2" s="211"/>
      <c r="D2" s="211"/>
      <c r="E2" s="211"/>
      <c r="F2" s="212"/>
      <c r="G2" s="209" t="s">
        <v>139</v>
      </c>
      <c r="H2" s="210"/>
      <c r="I2" s="198" t="s">
        <v>141</v>
      </c>
      <c r="J2" s="199"/>
      <c r="K2" s="196" t="s">
        <v>113</v>
      </c>
      <c r="L2" s="197"/>
      <c r="M2" s="198" t="s">
        <v>240</v>
      </c>
      <c r="N2" s="199"/>
      <c r="O2" s="196" t="s">
        <v>251</v>
      </c>
      <c r="P2" s="197"/>
      <c r="Q2" s="198" t="s">
        <v>253</v>
      </c>
      <c r="R2" s="199"/>
      <c r="S2" s="196" t="s">
        <v>295</v>
      </c>
      <c r="T2" s="197"/>
      <c r="U2" s="198" t="s">
        <v>316</v>
      </c>
      <c r="V2" s="199"/>
      <c r="W2" s="196" t="s">
        <v>8</v>
      </c>
      <c r="X2" s="197"/>
      <c r="Y2" s="198" t="s">
        <v>389</v>
      </c>
      <c r="Z2" s="199"/>
      <c r="AA2" s="209" t="s">
        <v>444</v>
      </c>
      <c r="AB2" s="210"/>
      <c r="AC2" s="198" t="s">
        <v>545</v>
      </c>
      <c r="AD2" s="199"/>
      <c r="AE2" s="209" t="s">
        <v>568</v>
      </c>
      <c r="AF2" s="210"/>
      <c r="AMW2"/>
    </row>
    <row r="3" spans="2:35 1037:1037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39" t="s">
        <v>140</v>
      </c>
      <c r="O3" s="31" t="s">
        <v>6</v>
      </c>
      <c r="P3" s="32" t="s">
        <v>140</v>
      </c>
      <c r="Q3" s="38" t="s">
        <v>6</v>
      </c>
      <c r="R3" s="39" t="s">
        <v>140</v>
      </c>
      <c r="S3" s="31" t="s">
        <v>6</v>
      </c>
      <c r="T3" s="32" t="s">
        <v>140</v>
      </c>
      <c r="U3" s="38" t="s">
        <v>6</v>
      </c>
      <c r="V3" s="39" t="s">
        <v>140</v>
      </c>
      <c r="W3" s="31" t="s">
        <v>6</v>
      </c>
      <c r="X3" s="32" t="s">
        <v>140</v>
      </c>
      <c r="Y3" s="38" t="s">
        <v>6</v>
      </c>
      <c r="Z3" s="39" t="s">
        <v>140</v>
      </c>
      <c r="AA3" s="31" t="s">
        <v>6</v>
      </c>
      <c r="AB3" s="32" t="s">
        <v>140</v>
      </c>
      <c r="AC3" s="38" t="s">
        <v>6</v>
      </c>
      <c r="AD3" s="54" t="s">
        <v>140</v>
      </c>
      <c r="AE3" s="31" t="s">
        <v>6</v>
      </c>
      <c r="AF3" s="32" t="s">
        <v>140</v>
      </c>
      <c r="AG3" s="12" t="s">
        <v>143</v>
      </c>
      <c r="AH3" s="123" t="s">
        <v>546</v>
      </c>
      <c r="AI3" s="178" t="s">
        <v>598</v>
      </c>
    </row>
    <row r="4" spans="2:35 1037:1037" ht="30" customHeight="1" thickTop="1" thickBot="1" x14ac:dyDescent="0.3">
      <c r="B4" s="3" t="s">
        <v>222</v>
      </c>
      <c r="C4" s="3" t="s">
        <v>8</v>
      </c>
      <c r="D4" s="3" t="s">
        <v>42</v>
      </c>
      <c r="E4" s="3" t="s">
        <v>10</v>
      </c>
      <c r="F4" s="14">
        <v>512</v>
      </c>
      <c r="G4" s="33"/>
      <c r="H4" s="34"/>
      <c r="I4" s="40"/>
      <c r="J4" s="55"/>
      <c r="K4" s="33">
        <v>8</v>
      </c>
      <c r="L4" s="34">
        <v>7</v>
      </c>
      <c r="M4" s="40">
        <v>6</v>
      </c>
      <c r="N4" s="41">
        <v>9</v>
      </c>
      <c r="O4" s="65"/>
      <c r="P4" s="68"/>
      <c r="Q4" s="70">
        <v>7</v>
      </c>
      <c r="R4" s="71">
        <v>8</v>
      </c>
      <c r="S4" s="65">
        <v>6</v>
      </c>
      <c r="T4" s="68">
        <v>9</v>
      </c>
      <c r="U4" s="70"/>
      <c r="V4" s="71"/>
      <c r="W4" s="65">
        <v>7</v>
      </c>
      <c r="X4" s="68">
        <v>8</v>
      </c>
      <c r="Y4" s="70"/>
      <c r="Z4" s="71"/>
      <c r="AA4" s="65"/>
      <c r="AB4" s="68"/>
      <c r="AC4" s="70"/>
      <c r="AD4" s="55"/>
      <c r="AE4" s="65">
        <v>10</v>
      </c>
      <c r="AF4" s="68">
        <v>5</v>
      </c>
      <c r="AG4" s="12">
        <f t="shared" ref="AG4:AG35" si="0">SUM(H4,J4,L4,N4,P4,R4,T4,V4,X4,Z4,AB4,AD4,AF4)</f>
        <v>46</v>
      </c>
      <c r="AH4" s="123">
        <f>SUM(L4,N4,R4,T4,X4,AF4)</f>
        <v>46</v>
      </c>
      <c r="AI4" s="179">
        <v>6</v>
      </c>
    </row>
    <row r="5" spans="2:35 1037:1037" ht="30" customHeight="1" thickTop="1" thickBot="1" x14ac:dyDescent="0.3">
      <c r="B5" s="3" t="s">
        <v>245</v>
      </c>
      <c r="C5" s="3" t="s">
        <v>8</v>
      </c>
      <c r="D5" s="3" t="s">
        <v>42</v>
      </c>
      <c r="E5" s="3" t="s">
        <v>10</v>
      </c>
      <c r="F5" s="14">
        <v>520</v>
      </c>
      <c r="G5" s="65"/>
      <c r="H5" s="68"/>
      <c r="I5" s="70"/>
      <c r="J5" s="55"/>
      <c r="K5" s="65"/>
      <c r="L5" s="68"/>
      <c r="M5" s="70">
        <v>4</v>
      </c>
      <c r="N5" s="71">
        <v>11</v>
      </c>
      <c r="O5" s="65"/>
      <c r="P5" s="68"/>
      <c r="Q5" s="70"/>
      <c r="R5" s="71"/>
      <c r="S5" s="65">
        <v>1</v>
      </c>
      <c r="T5" s="68">
        <v>15</v>
      </c>
      <c r="U5" s="70"/>
      <c r="V5" s="71"/>
      <c r="W5" s="65">
        <v>1</v>
      </c>
      <c r="X5" s="68">
        <v>15</v>
      </c>
      <c r="Y5" s="70"/>
      <c r="Z5" s="71"/>
      <c r="AA5" s="65"/>
      <c r="AB5" s="68"/>
      <c r="AC5" s="70">
        <v>1</v>
      </c>
      <c r="AD5" s="55">
        <v>15</v>
      </c>
      <c r="AE5" s="65">
        <v>1</v>
      </c>
      <c r="AF5" s="68">
        <v>15</v>
      </c>
      <c r="AG5" s="12">
        <f t="shared" si="0"/>
        <v>71</v>
      </c>
      <c r="AH5" s="123">
        <f>SUM(N5,T5,X5,AD5,AF5)</f>
        <v>71</v>
      </c>
      <c r="AI5" s="179">
        <v>5</v>
      </c>
    </row>
    <row r="6" spans="2:35 1037:1037" ht="30" customHeight="1" thickTop="1" thickBot="1" x14ac:dyDescent="0.3">
      <c r="B6" s="3" t="s">
        <v>216</v>
      </c>
      <c r="C6" s="3" t="s">
        <v>8</v>
      </c>
      <c r="D6" s="3" t="s">
        <v>42</v>
      </c>
      <c r="E6" s="3" t="s">
        <v>10</v>
      </c>
      <c r="F6" s="14">
        <v>506</v>
      </c>
      <c r="G6" s="65"/>
      <c r="H6" s="68"/>
      <c r="I6" s="70"/>
      <c r="J6" s="55"/>
      <c r="K6" s="65">
        <v>2</v>
      </c>
      <c r="L6" s="68">
        <v>13</v>
      </c>
      <c r="M6" s="70"/>
      <c r="N6" s="71"/>
      <c r="O6" s="65"/>
      <c r="P6" s="68"/>
      <c r="Q6" s="70">
        <v>2</v>
      </c>
      <c r="R6" s="71">
        <v>13</v>
      </c>
      <c r="S6" s="65"/>
      <c r="T6" s="68"/>
      <c r="U6" s="70"/>
      <c r="V6" s="71"/>
      <c r="W6" s="65">
        <v>2</v>
      </c>
      <c r="X6" s="68">
        <v>13</v>
      </c>
      <c r="Y6" s="70"/>
      <c r="Z6" s="71"/>
      <c r="AA6" s="65"/>
      <c r="AB6" s="68"/>
      <c r="AC6" s="70"/>
      <c r="AD6" s="55"/>
      <c r="AE6" s="65">
        <v>3</v>
      </c>
      <c r="AF6" s="68">
        <v>12</v>
      </c>
      <c r="AG6" s="12">
        <f t="shared" si="0"/>
        <v>51</v>
      </c>
      <c r="AH6" s="123">
        <f>SUM(L6,R6,X6,AF6)</f>
        <v>51</v>
      </c>
      <c r="AI6" s="179">
        <v>4</v>
      </c>
    </row>
    <row r="7" spans="2:35 1037:1037" ht="30" customHeight="1" thickTop="1" thickBot="1" x14ac:dyDescent="0.3">
      <c r="B7" s="3" t="s">
        <v>247</v>
      </c>
      <c r="C7" s="3" t="s">
        <v>8</v>
      </c>
      <c r="D7" s="3" t="s">
        <v>42</v>
      </c>
      <c r="E7" s="3" t="s">
        <v>10</v>
      </c>
      <c r="F7" s="14">
        <v>518</v>
      </c>
      <c r="G7" s="65"/>
      <c r="H7" s="68"/>
      <c r="I7" s="70"/>
      <c r="J7" s="55"/>
      <c r="K7" s="65"/>
      <c r="L7" s="68"/>
      <c r="M7" s="70">
        <v>1</v>
      </c>
      <c r="N7" s="71">
        <v>15</v>
      </c>
      <c r="O7" s="65"/>
      <c r="P7" s="68"/>
      <c r="Q7" s="70"/>
      <c r="R7" s="71"/>
      <c r="S7" s="65">
        <v>4</v>
      </c>
      <c r="T7" s="68">
        <v>11</v>
      </c>
      <c r="U7" s="70"/>
      <c r="V7" s="71"/>
      <c r="W7" s="65">
        <v>3</v>
      </c>
      <c r="X7" s="68">
        <v>12</v>
      </c>
      <c r="Y7" s="70"/>
      <c r="Z7" s="71"/>
      <c r="AA7" s="65"/>
      <c r="AB7" s="68"/>
      <c r="AC7" s="70"/>
      <c r="AD7" s="55"/>
      <c r="AE7" s="65">
        <v>2</v>
      </c>
      <c r="AF7" s="68">
        <v>13</v>
      </c>
      <c r="AG7" s="12">
        <f t="shared" si="0"/>
        <v>51</v>
      </c>
      <c r="AH7" s="123">
        <f>SUM(N7,T7,X7,AF7)</f>
        <v>51</v>
      </c>
      <c r="AI7" s="179">
        <v>4</v>
      </c>
    </row>
    <row r="8" spans="2:35 1037:1037" ht="30" customHeight="1" thickTop="1" thickBot="1" x14ac:dyDescent="0.3">
      <c r="B8" s="3" t="s">
        <v>218</v>
      </c>
      <c r="C8" s="3" t="s">
        <v>8</v>
      </c>
      <c r="D8" s="3" t="s">
        <v>42</v>
      </c>
      <c r="E8" s="3" t="s">
        <v>10</v>
      </c>
      <c r="F8" s="14">
        <v>508</v>
      </c>
      <c r="G8" s="65"/>
      <c r="H8" s="68"/>
      <c r="I8" s="70"/>
      <c r="J8" s="55"/>
      <c r="K8" s="65">
        <v>4</v>
      </c>
      <c r="L8" s="68">
        <v>11</v>
      </c>
      <c r="M8" s="70">
        <v>3</v>
      </c>
      <c r="N8" s="71">
        <v>12</v>
      </c>
      <c r="O8" s="65"/>
      <c r="P8" s="68"/>
      <c r="Q8" s="70">
        <v>4</v>
      </c>
      <c r="R8" s="71">
        <v>11</v>
      </c>
      <c r="S8" s="65"/>
      <c r="T8" s="68"/>
      <c r="U8" s="70"/>
      <c r="V8" s="71"/>
      <c r="W8" s="65">
        <v>4</v>
      </c>
      <c r="X8" s="68">
        <v>11</v>
      </c>
      <c r="Y8" s="70"/>
      <c r="Z8" s="71"/>
      <c r="AA8" s="65"/>
      <c r="AB8" s="68"/>
      <c r="AC8" s="70"/>
      <c r="AD8" s="55"/>
      <c r="AE8" s="65"/>
      <c r="AF8" s="68"/>
      <c r="AG8" s="12">
        <f t="shared" si="0"/>
        <v>45</v>
      </c>
      <c r="AH8" s="123">
        <f>SUM(L8,N8,R8,X8,)</f>
        <v>45</v>
      </c>
      <c r="AI8" s="179">
        <v>4</v>
      </c>
    </row>
    <row r="9" spans="2:35 1037:1037" ht="30" customHeight="1" thickTop="1" thickBot="1" x14ac:dyDescent="0.3">
      <c r="B9" s="3" t="s">
        <v>217</v>
      </c>
      <c r="C9" s="3" t="s">
        <v>8</v>
      </c>
      <c r="D9" s="3" t="s">
        <v>42</v>
      </c>
      <c r="E9" s="3" t="s">
        <v>10</v>
      </c>
      <c r="F9" s="14">
        <v>507</v>
      </c>
      <c r="G9" s="65"/>
      <c r="H9" s="68"/>
      <c r="I9" s="70"/>
      <c r="J9" s="55"/>
      <c r="K9" s="65">
        <v>3</v>
      </c>
      <c r="L9" s="68">
        <v>12</v>
      </c>
      <c r="M9" s="70">
        <v>2</v>
      </c>
      <c r="N9" s="71">
        <v>13</v>
      </c>
      <c r="O9" s="65"/>
      <c r="P9" s="68"/>
      <c r="Q9" s="70">
        <v>3</v>
      </c>
      <c r="R9" s="71">
        <v>12</v>
      </c>
      <c r="S9" s="65"/>
      <c r="T9" s="68"/>
      <c r="U9" s="70"/>
      <c r="V9" s="71"/>
      <c r="W9" s="65"/>
      <c r="X9" s="68"/>
      <c r="Y9" s="70"/>
      <c r="Z9" s="71"/>
      <c r="AA9" s="65"/>
      <c r="AB9" s="68"/>
      <c r="AC9" s="70"/>
      <c r="AD9" s="55"/>
      <c r="AE9" s="65">
        <v>7</v>
      </c>
      <c r="AF9" s="68">
        <v>8</v>
      </c>
      <c r="AG9" s="12">
        <f t="shared" si="0"/>
        <v>45</v>
      </c>
      <c r="AH9" s="123">
        <f>SUM(L9,N9,R9,AF9)</f>
        <v>45</v>
      </c>
      <c r="AI9" s="179">
        <v>4</v>
      </c>
    </row>
    <row r="10" spans="2:35 1037:1037" ht="30" customHeight="1" thickTop="1" thickBot="1" x14ac:dyDescent="0.3">
      <c r="B10" s="3" t="s">
        <v>137</v>
      </c>
      <c r="C10" s="3" t="s">
        <v>8</v>
      </c>
      <c r="D10" s="3" t="s">
        <v>42</v>
      </c>
      <c r="E10" s="3" t="s">
        <v>10</v>
      </c>
      <c r="F10" s="14">
        <v>503</v>
      </c>
      <c r="G10" s="33">
        <v>4</v>
      </c>
      <c r="H10" s="34">
        <v>11</v>
      </c>
      <c r="I10" s="40">
        <v>2</v>
      </c>
      <c r="J10" s="55">
        <v>13</v>
      </c>
      <c r="K10" s="33"/>
      <c r="L10" s="34"/>
      <c r="M10" s="40">
        <v>10</v>
      </c>
      <c r="N10" s="41">
        <v>5</v>
      </c>
      <c r="O10" s="65"/>
      <c r="P10" s="68"/>
      <c r="Q10" s="70"/>
      <c r="R10" s="71"/>
      <c r="S10" s="65"/>
      <c r="T10" s="68"/>
      <c r="U10" s="70"/>
      <c r="V10" s="71"/>
      <c r="W10" s="65"/>
      <c r="X10" s="68"/>
      <c r="Y10" s="70"/>
      <c r="Z10" s="71"/>
      <c r="AA10" s="65"/>
      <c r="AB10" s="68"/>
      <c r="AC10" s="70">
        <v>2</v>
      </c>
      <c r="AD10" s="55">
        <v>13</v>
      </c>
      <c r="AE10" s="65"/>
      <c r="AF10" s="68"/>
      <c r="AG10" s="12">
        <f t="shared" si="0"/>
        <v>42</v>
      </c>
      <c r="AH10" s="123">
        <f>SUM(H10,J10,N10,AD10)</f>
        <v>42</v>
      </c>
      <c r="AI10" s="179">
        <v>4</v>
      </c>
    </row>
    <row r="11" spans="2:35 1037:1037" ht="30" customHeight="1" thickTop="1" thickBot="1" x14ac:dyDescent="0.3">
      <c r="B11" s="3" t="s">
        <v>277</v>
      </c>
      <c r="C11" s="3" t="s">
        <v>8</v>
      </c>
      <c r="D11" s="3" t="s">
        <v>42</v>
      </c>
      <c r="E11" s="3" t="s">
        <v>86</v>
      </c>
      <c r="F11" s="14">
        <v>526</v>
      </c>
      <c r="G11" s="65"/>
      <c r="H11" s="68"/>
      <c r="I11" s="70"/>
      <c r="J11" s="55"/>
      <c r="K11" s="65"/>
      <c r="L11" s="68"/>
      <c r="M11" s="70"/>
      <c r="N11" s="71"/>
      <c r="O11" s="65">
        <v>2</v>
      </c>
      <c r="P11" s="68">
        <v>13</v>
      </c>
      <c r="Q11" s="70"/>
      <c r="R11" s="71"/>
      <c r="S11" s="65">
        <v>3</v>
      </c>
      <c r="T11" s="68">
        <v>12</v>
      </c>
      <c r="U11" s="70"/>
      <c r="V11" s="71"/>
      <c r="W11" s="65"/>
      <c r="X11" s="68"/>
      <c r="Y11" s="70"/>
      <c r="Z11" s="71"/>
      <c r="AA11" s="65"/>
      <c r="AB11" s="68"/>
      <c r="AC11" s="70"/>
      <c r="AD11" s="55"/>
      <c r="AE11" s="65">
        <v>5</v>
      </c>
      <c r="AF11" s="68">
        <v>10</v>
      </c>
      <c r="AG11" s="12">
        <f t="shared" si="0"/>
        <v>35</v>
      </c>
      <c r="AH11" s="123">
        <f>SUM(P11,T11,AF11)</f>
        <v>35</v>
      </c>
      <c r="AI11" s="179">
        <v>3</v>
      </c>
    </row>
    <row r="12" spans="2:35 1037:1037" ht="30" customHeight="1" thickTop="1" thickBot="1" x14ac:dyDescent="0.3">
      <c r="B12" s="3" t="s">
        <v>224</v>
      </c>
      <c r="C12" s="3" t="s">
        <v>8</v>
      </c>
      <c r="D12" s="3" t="s">
        <v>42</v>
      </c>
      <c r="E12" s="3" t="s">
        <v>10</v>
      </c>
      <c r="F12" s="14">
        <v>514</v>
      </c>
      <c r="G12" s="65"/>
      <c r="H12" s="68"/>
      <c r="I12" s="70"/>
      <c r="J12" s="55"/>
      <c r="K12" s="65">
        <v>10</v>
      </c>
      <c r="L12" s="68">
        <v>5</v>
      </c>
      <c r="M12" s="70">
        <v>7</v>
      </c>
      <c r="N12" s="71">
        <v>8</v>
      </c>
      <c r="O12" s="65"/>
      <c r="P12" s="68"/>
      <c r="Q12" s="70">
        <v>5</v>
      </c>
      <c r="R12" s="71">
        <v>10</v>
      </c>
      <c r="S12" s="65"/>
      <c r="T12" s="68"/>
      <c r="U12" s="70"/>
      <c r="V12" s="71"/>
      <c r="W12" s="65">
        <v>10</v>
      </c>
      <c r="X12" s="68">
        <v>5</v>
      </c>
      <c r="Y12" s="70"/>
      <c r="Z12" s="71"/>
      <c r="AA12" s="65"/>
      <c r="AB12" s="68"/>
      <c r="AC12" s="70"/>
      <c r="AD12" s="55"/>
      <c r="AE12" s="65">
        <v>11</v>
      </c>
      <c r="AF12" s="68">
        <v>4</v>
      </c>
      <c r="AG12" s="12">
        <f t="shared" si="0"/>
        <v>32</v>
      </c>
      <c r="AH12" s="123">
        <f>SUM(L12,N12,R12,X12,AF12)</f>
        <v>32</v>
      </c>
      <c r="AI12" s="179">
        <v>5</v>
      </c>
    </row>
    <row r="13" spans="2:35 1037:1037" ht="30" customHeight="1" thickTop="1" thickBot="1" x14ac:dyDescent="0.3">
      <c r="B13" s="3" t="s">
        <v>136</v>
      </c>
      <c r="C13" s="3" t="s">
        <v>8</v>
      </c>
      <c r="D13" s="3" t="s">
        <v>42</v>
      </c>
      <c r="E13" s="3" t="s">
        <v>10</v>
      </c>
      <c r="F13" s="14">
        <v>502</v>
      </c>
      <c r="G13" s="65">
        <v>2</v>
      </c>
      <c r="H13" s="68">
        <v>13</v>
      </c>
      <c r="I13" s="70">
        <v>1</v>
      </c>
      <c r="J13" s="55">
        <v>15</v>
      </c>
      <c r="K13" s="65"/>
      <c r="L13" s="68"/>
      <c r="M13" s="70"/>
      <c r="N13" s="71"/>
      <c r="O13" s="65"/>
      <c r="P13" s="68"/>
      <c r="Q13" s="70"/>
      <c r="R13" s="71"/>
      <c r="S13" s="65"/>
      <c r="T13" s="68"/>
      <c r="U13" s="70"/>
      <c r="V13" s="71"/>
      <c r="W13" s="65"/>
      <c r="X13" s="68"/>
      <c r="Y13" s="70"/>
      <c r="Z13" s="71"/>
      <c r="AA13" s="65"/>
      <c r="AB13" s="68"/>
      <c r="AC13" s="70"/>
      <c r="AD13" s="55"/>
      <c r="AE13" s="65"/>
      <c r="AF13" s="68"/>
      <c r="AG13" s="12">
        <f t="shared" si="0"/>
        <v>28</v>
      </c>
      <c r="AH13" s="123">
        <f>SUM(H13,J13,)</f>
        <v>28</v>
      </c>
      <c r="AI13" s="179">
        <v>2</v>
      </c>
    </row>
    <row r="14" spans="2:35 1037:1037" ht="30" customHeight="1" thickTop="1" thickBot="1" x14ac:dyDescent="0.3">
      <c r="B14" s="3" t="s">
        <v>275</v>
      </c>
      <c r="C14" s="3" t="s">
        <v>276</v>
      </c>
      <c r="D14" s="3" t="s">
        <v>42</v>
      </c>
      <c r="E14" s="3" t="s">
        <v>86</v>
      </c>
      <c r="F14" s="14">
        <v>525</v>
      </c>
      <c r="G14" s="65"/>
      <c r="H14" s="68"/>
      <c r="I14" s="70"/>
      <c r="J14" s="55"/>
      <c r="K14" s="65"/>
      <c r="L14" s="68"/>
      <c r="M14" s="70"/>
      <c r="N14" s="71"/>
      <c r="O14" s="65">
        <v>1</v>
      </c>
      <c r="P14" s="68">
        <v>15</v>
      </c>
      <c r="Q14" s="70"/>
      <c r="R14" s="71"/>
      <c r="S14" s="65">
        <v>5</v>
      </c>
      <c r="T14" s="68">
        <v>10</v>
      </c>
      <c r="U14" s="70"/>
      <c r="V14" s="71"/>
      <c r="W14" s="65"/>
      <c r="X14" s="68"/>
      <c r="Y14" s="70"/>
      <c r="Z14" s="71"/>
      <c r="AA14" s="65"/>
      <c r="AB14" s="68"/>
      <c r="AC14" s="70"/>
      <c r="AD14" s="55"/>
      <c r="AE14" s="65"/>
      <c r="AF14" s="68"/>
      <c r="AG14" s="12">
        <f t="shared" si="0"/>
        <v>25</v>
      </c>
      <c r="AH14" s="123">
        <f>SUM(P14,T14,)</f>
        <v>25</v>
      </c>
      <c r="AI14" s="179">
        <v>2</v>
      </c>
    </row>
    <row r="15" spans="2:35 1037:1037" ht="30" customHeight="1" thickTop="1" thickBot="1" x14ac:dyDescent="0.3">
      <c r="B15" s="3" t="s">
        <v>220</v>
      </c>
      <c r="C15" s="3" t="s">
        <v>8</v>
      </c>
      <c r="D15" s="3" t="s">
        <v>42</v>
      </c>
      <c r="E15" s="3" t="s">
        <v>10</v>
      </c>
      <c r="F15" s="14">
        <v>510</v>
      </c>
      <c r="G15" s="65"/>
      <c r="H15" s="68"/>
      <c r="I15" s="70"/>
      <c r="J15" s="55"/>
      <c r="K15" s="65">
        <v>6</v>
      </c>
      <c r="L15" s="68">
        <v>9</v>
      </c>
      <c r="M15" s="70"/>
      <c r="N15" s="71"/>
      <c r="O15" s="65"/>
      <c r="P15" s="68"/>
      <c r="Q15" s="70"/>
      <c r="R15" s="71"/>
      <c r="S15" s="65"/>
      <c r="T15" s="68"/>
      <c r="U15" s="70"/>
      <c r="V15" s="71"/>
      <c r="W15" s="65">
        <v>6</v>
      </c>
      <c r="X15" s="68">
        <v>9</v>
      </c>
      <c r="Y15" s="70"/>
      <c r="Z15" s="71"/>
      <c r="AA15" s="65"/>
      <c r="AB15" s="68"/>
      <c r="AC15" s="70"/>
      <c r="AD15" s="55"/>
      <c r="AE15" s="65">
        <v>9</v>
      </c>
      <c r="AF15" s="68">
        <v>6</v>
      </c>
      <c r="AG15" s="12">
        <f t="shared" si="0"/>
        <v>24</v>
      </c>
      <c r="AH15" s="123">
        <f>SUM(L15,X15,AF15)</f>
        <v>24</v>
      </c>
      <c r="AI15" s="179">
        <v>3</v>
      </c>
    </row>
    <row r="16" spans="2:35 1037:1037" ht="30" customHeight="1" thickTop="1" thickBot="1" x14ac:dyDescent="0.3">
      <c r="B16" s="3" t="s">
        <v>248</v>
      </c>
      <c r="C16" s="3"/>
      <c r="D16" s="3" t="s">
        <v>42</v>
      </c>
      <c r="E16" s="3" t="s">
        <v>10</v>
      </c>
      <c r="F16" s="14">
        <v>519</v>
      </c>
      <c r="G16" s="65"/>
      <c r="H16" s="68"/>
      <c r="I16" s="70"/>
      <c r="J16" s="55"/>
      <c r="K16" s="65"/>
      <c r="L16" s="68"/>
      <c r="M16" s="70">
        <v>8</v>
      </c>
      <c r="N16" s="71">
        <v>7</v>
      </c>
      <c r="O16" s="65"/>
      <c r="P16" s="68"/>
      <c r="Q16" s="70">
        <v>1</v>
      </c>
      <c r="R16" s="71">
        <v>15</v>
      </c>
      <c r="S16" s="65"/>
      <c r="T16" s="68"/>
      <c r="U16" s="70"/>
      <c r="V16" s="71"/>
      <c r="W16" s="65"/>
      <c r="X16" s="68"/>
      <c r="Y16" s="70"/>
      <c r="Z16" s="71"/>
      <c r="AA16" s="65"/>
      <c r="AB16" s="68"/>
      <c r="AC16" s="70"/>
      <c r="AD16" s="55"/>
      <c r="AE16" s="65"/>
      <c r="AF16" s="68"/>
      <c r="AG16" s="12">
        <f t="shared" si="0"/>
        <v>22</v>
      </c>
      <c r="AH16" s="123">
        <f>SUM(N16,R16,)</f>
        <v>22</v>
      </c>
      <c r="AI16" s="179">
        <v>2</v>
      </c>
    </row>
    <row r="17" spans="2:35" ht="30" customHeight="1" thickTop="1" thickBot="1" x14ac:dyDescent="0.3">
      <c r="B17" s="3" t="s">
        <v>226</v>
      </c>
      <c r="C17" s="3" t="s">
        <v>8</v>
      </c>
      <c r="D17" s="3" t="s">
        <v>42</v>
      </c>
      <c r="E17" s="3" t="s">
        <v>10</v>
      </c>
      <c r="F17" s="14">
        <v>516</v>
      </c>
      <c r="G17" s="65"/>
      <c r="H17" s="68"/>
      <c r="I17" s="70"/>
      <c r="J17" s="55"/>
      <c r="K17" s="65">
        <v>12</v>
      </c>
      <c r="L17" s="68">
        <v>3</v>
      </c>
      <c r="M17" s="70">
        <v>9</v>
      </c>
      <c r="N17" s="71">
        <v>6</v>
      </c>
      <c r="O17" s="65"/>
      <c r="P17" s="68"/>
      <c r="Q17" s="70">
        <v>8</v>
      </c>
      <c r="R17" s="71">
        <v>7</v>
      </c>
      <c r="S17" s="65"/>
      <c r="T17" s="68"/>
      <c r="U17" s="70"/>
      <c r="V17" s="71"/>
      <c r="W17" s="65">
        <v>17</v>
      </c>
      <c r="X17" s="68">
        <v>1</v>
      </c>
      <c r="Y17" s="70"/>
      <c r="Z17" s="71"/>
      <c r="AA17" s="65"/>
      <c r="AB17" s="68"/>
      <c r="AC17" s="70"/>
      <c r="AD17" s="55"/>
      <c r="AE17" s="65"/>
      <c r="AF17" s="68"/>
      <c r="AG17" s="12">
        <f t="shared" si="0"/>
        <v>17</v>
      </c>
      <c r="AH17" s="123">
        <f>SUM(L17,N17,R17,X17,)</f>
        <v>17</v>
      </c>
      <c r="AI17" s="179">
        <v>4</v>
      </c>
    </row>
    <row r="18" spans="2:35" ht="30" customHeight="1" thickTop="1" thickBot="1" x14ac:dyDescent="0.3">
      <c r="B18" s="6" t="s">
        <v>135</v>
      </c>
      <c r="C18" s="6" t="s">
        <v>8</v>
      </c>
      <c r="D18" s="6" t="s">
        <v>42</v>
      </c>
      <c r="E18" s="6" t="s">
        <v>10</v>
      </c>
      <c r="F18" s="21">
        <v>501</v>
      </c>
      <c r="G18" s="74">
        <v>1</v>
      </c>
      <c r="H18" s="75">
        <v>15</v>
      </c>
      <c r="I18" s="76"/>
      <c r="J18" s="77"/>
      <c r="K18" s="74"/>
      <c r="L18" s="75"/>
      <c r="M18" s="76"/>
      <c r="N18" s="83"/>
      <c r="O18" s="74"/>
      <c r="P18" s="75"/>
      <c r="Q18" s="76"/>
      <c r="R18" s="83"/>
      <c r="S18" s="74"/>
      <c r="T18" s="75"/>
      <c r="U18" s="76"/>
      <c r="V18" s="83"/>
      <c r="W18" s="74"/>
      <c r="X18" s="75"/>
      <c r="Y18" s="76"/>
      <c r="Z18" s="83"/>
      <c r="AA18" s="74"/>
      <c r="AB18" s="75"/>
      <c r="AC18" s="76"/>
      <c r="AD18" s="77"/>
      <c r="AE18" s="74"/>
      <c r="AF18" s="75"/>
      <c r="AG18" s="12">
        <f t="shared" si="0"/>
        <v>15</v>
      </c>
      <c r="AH18" s="123">
        <f>SUM(H18,)</f>
        <v>15</v>
      </c>
      <c r="AI18" s="179">
        <v>1</v>
      </c>
    </row>
    <row r="19" spans="2:35" ht="30" customHeight="1" thickTop="1" thickBot="1" x14ac:dyDescent="0.3">
      <c r="B19" s="6" t="s">
        <v>215</v>
      </c>
      <c r="C19" s="6" t="s">
        <v>8</v>
      </c>
      <c r="D19" s="6" t="s">
        <v>42</v>
      </c>
      <c r="E19" s="6" t="s">
        <v>10</v>
      </c>
      <c r="F19" s="21">
        <v>505</v>
      </c>
      <c r="G19" s="74"/>
      <c r="H19" s="75"/>
      <c r="I19" s="76"/>
      <c r="J19" s="77"/>
      <c r="K19" s="74">
        <v>1</v>
      </c>
      <c r="L19" s="75">
        <v>15</v>
      </c>
      <c r="M19" s="76"/>
      <c r="N19" s="83"/>
      <c r="O19" s="74"/>
      <c r="P19" s="75"/>
      <c r="Q19" s="76"/>
      <c r="R19" s="83"/>
      <c r="S19" s="74"/>
      <c r="T19" s="75"/>
      <c r="U19" s="76"/>
      <c r="V19" s="83"/>
      <c r="W19" s="74"/>
      <c r="X19" s="75"/>
      <c r="Y19" s="76"/>
      <c r="Z19" s="83"/>
      <c r="AA19" s="74"/>
      <c r="AB19" s="75"/>
      <c r="AC19" s="76"/>
      <c r="AD19" s="77"/>
      <c r="AE19" s="74"/>
      <c r="AF19" s="75"/>
      <c r="AG19" s="12">
        <f t="shared" si="0"/>
        <v>15</v>
      </c>
      <c r="AH19" s="123">
        <f>SUM(L19,)</f>
        <v>15</v>
      </c>
      <c r="AI19" s="179">
        <v>1</v>
      </c>
    </row>
    <row r="20" spans="2:35" ht="30" customHeight="1" thickTop="1" thickBot="1" x14ac:dyDescent="0.3">
      <c r="B20" s="6" t="s">
        <v>327</v>
      </c>
      <c r="C20" s="6" t="s">
        <v>12</v>
      </c>
      <c r="D20" s="6" t="s">
        <v>42</v>
      </c>
      <c r="E20" s="6" t="s">
        <v>10</v>
      </c>
      <c r="F20" s="21">
        <v>530</v>
      </c>
      <c r="G20" s="74"/>
      <c r="H20" s="75"/>
      <c r="I20" s="76"/>
      <c r="J20" s="77"/>
      <c r="K20" s="74"/>
      <c r="L20" s="75"/>
      <c r="M20" s="76"/>
      <c r="N20" s="83"/>
      <c r="O20" s="74"/>
      <c r="P20" s="75"/>
      <c r="Q20" s="76"/>
      <c r="R20" s="83"/>
      <c r="S20" s="74"/>
      <c r="T20" s="75"/>
      <c r="U20" s="76">
        <v>1</v>
      </c>
      <c r="V20" s="83">
        <v>15</v>
      </c>
      <c r="W20" s="74"/>
      <c r="X20" s="75"/>
      <c r="Y20" s="76"/>
      <c r="Z20" s="83"/>
      <c r="AA20" s="74"/>
      <c r="AB20" s="75"/>
      <c r="AC20" s="76"/>
      <c r="AD20" s="77"/>
      <c r="AE20" s="74"/>
      <c r="AF20" s="75"/>
      <c r="AG20" s="12">
        <f t="shared" si="0"/>
        <v>15</v>
      </c>
      <c r="AH20" s="123">
        <f>SUM(V20,)</f>
        <v>15</v>
      </c>
      <c r="AI20" s="179">
        <v>1</v>
      </c>
    </row>
    <row r="21" spans="2:35" ht="30" customHeight="1" thickTop="1" thickBot="1" x14ac:dyDescent="0.3">
      <c r="B21" s="6" t="s">
        <v>368</v>
      </c>
      <c r="C21" s="6" t="s">
        <v>8</v>
      </c>
      <c r="D21" s="6" t="s">
        <v>42</v>
      </c>
      <c r="E21" s="6" t="s">
        <v>10</v>
      </c>
      <c r="F21" s="21">
        <v>532</v>
      </c>
      <c r="G21" s="74"/>
      <c r="H21" s="75"/>
      <c r="I21" s="76"/>
      <c r="J21" s="77"/>
      <c r="K21" s="74"/>
      <c r="L21" s="75"/>
      <c r="M21" s="76"/>
      <c r="N21" s="83"/>
      <c r="O21" s="74"/>
      <c r="P21" s="75"/>
      <c r="Q21" s="76"/>
      <c r="R21" s="83"/>
      <c r="S21" s="74"/>
      <c r="T21" s="75"/>
      <c r="U21" s="76"/>
      <c r="V21" s="83"/>
      <c r="W21" s="74">
        <v>9</v>
      </c>
      <c r="X21" s="75">
        <v>6</v>
      </c>
      <c r="Y21" s="76"/>
      <c r="Z21" s="83"/>
      <c r="AA21" s="74"/>
      <c r="AB21" s="75"/>
      <c r="AC21" s="76"/>
      <c r="AD21" s="77"/>
      <c r="AE21" s="74">
        <v>6</v>
      </c>
      <c r="AF21" s="75">
        <v>9</v>
      </c>
      <c r="AG21" s="12">
        <f t="shared" si="0"/>
        <v>15</v>
      </c>
      <c r="AH21" s="123">
        <f>SUM(X21,AF21)</f>
        <v>15</v>
      </c>
      <c r="AI21" s="179">
        <v>2</v>
      </c>
    </row>
    <row r="22" spans="2:35" ht="30" customHeight="1" thickTop="1" thickBot="1" x14ac:dyDescent="0.3">
      <c r="B22" s="6" t="s">
        <v>379</v>
      </c>
      <c r="C22" s="6" t="s">
        <v>113</v>
      </c>
      <c r="D22" s="6" t="s">
        <v>42</v>
      </c>
      <c r="E22" s="6" t="s">
        <v>86</v>
      </c>
      <c r="F22" s="21">
        <v>544</v>
      </c>
      <c r="G22" s="74"/>
      <c r="H22" s="75"/>
      <c r="I22" s="76"/>
      <c r="J22" s="77"/>
      <c r="K22" s="74"/>
      <c r="L22" s="75"/>
      <c r="M22" s="76"/>
      <c r="N22" s="83"/>
      <c r="O22" s="74"/>
      <c r="P22" s="75"/>
      <c r="Q22" s="76"/>
      <c r="R22" s="83"/>
      <c r="S22" s="74"/>
      <c r="T22" s="75"/>
      <c r="U22" s="76"/>
      <c r="V22" s="83"/>
      <c r="W22" s="74">
        <v>8</v>
      </c>
      <c r="X22" s="75">
        <v>7</v>
      </c>
      <c r="Y22" s="76"/>
      <c r="Z22" s="83"/>
      <c r="AA22" s="74"/>
      <c r="AB22" s="75"/>
      <c r="AC22" s="76"/>
      <c r="AD22" s="77"/>
      <c r="AE22" s="74">
        <v>8</v>
      </c>
      <c r="AF22" s="75">
        <v>7</v>
      </c>
      <c r="AG22" s="12">
        <f t="shared" si="0"/>
        <v>14</v>
      </c>
      <c r="AH22" s="123">
        <f>SUM(X22,AF22)</f>
        <v>14</v>
      </c>
      <c r="AI22" s="179">
        <v>2</v>
      </c>
    </row>
    <row r="23" spans="2:35" ht="30" customHeight="1" thickTop="1" thickBot="1" x14ac:dyDescent="0.3">
      <c r="B23" s="6" t="s">
        <v>309</v>
      </c>
      <c r="C23" s="6" t="s">
        <v>308</v>
      </c>
      <c r="D23" s="6" t="s">
        <v>42</v>
      </c>
      <c r="E23" s="6" t="s">
        <v>86</v>
      </c>
      <c r="F23" s="21">
        <v>528</v>
      </c>
      <c r="G23" s="74"/>
      <c r="H23" s="75"/>
      <c r="I23" s="76"/>
      <c r="J23" s="77"/>
      <c r="K23" s="74"/>
      <c r="L23" s="75"/>
      <c r="M23" s="76"/>
      <c r="N23" s="83"/>
      <c r="O23" s="74"/>
      <c r="P23" s="75"/>
      <c r="Q23" s="76"/>
      <c r="R23" s="83"/>
      <c r="S23" s="74">
        <v>2</v>
      </c>
      <c r="T23" s="75">
        <v>13</v>
      </c>
      <c r="U23" s="76"/>
      <c r="V23" s="83"/>
      <c r="W23" s="74"/>
      <c r="X23" s="75"/>
      <c r="Y23" s="76"/>
      <c r="Z23" s="83"/>
      <c r="AA23" s="74"/>
      <c r="AB23" s="75"/>
      <c r="AC23" s="76"/>
      <c r="AD23" s="77"/>
      <c r="AE23" s="74"/>
      <c r="AF23" s="75"/>
      <c r="AG23" s="12">
        <f t="shared" si="0"/>
        <v>13</v>
      </c>
      <c r="AH23" s="123">
        <f>SUM(T23,)</f>
        <v>13</v>
      </c>
      <c r="AI23" s="179">
        <v>1</v>
      </c>
    </row>
    <row r="24" spans="2:35" ht="30" customHeight="1" thickTop="1" thickBot="1" x14ac:dyDescent="0.3">
      <c r="B24" s="6" t="s">
        <v>328</v>
      </c>
      <c r="C24" s="6" t="s">
        <v>12</v>
      </c>
      <c r="D24" s="6" t="s">
        <v>42</v>
      </c>
      <c r="E24" s="6" t="s">
        <v>10</v>
      </c>
      <c r="F24" s="21">
        <v>531</v>
      </c>
      <c r="G24" s="74"/>
      <c r="H24" s="75"/>
      <c r="I24" s="76"/>
      <c r="J24" s="77"/>
      <c r="K24" s="74"/>
      <c r="L24" s="75"/>
      <c r="M24" s="76"/>
      <c r="N24" s="83"/>
      <c r="O24" s="74"/>
      <c r="P24" s="75"/>
      <c r="Q24" s="76"/>
      <c r="R24" s="83"/>
      <c r="S24" s="74"/>
      <c r="T24" s="75"/>
      <c r="U24" s="76">
        <v>2</v>
      </c>
      <c r="V24" s="83">
        <v>13</v>
      </c>
      <c r="W24" s="74"/>
      <c r="X24" s="75"/>
      <c r="Y24" s="76"/>
      <c r="Z24" s="83"/>
      <c r="AA24" s="74"/>
      <c r="AB24" s="75"/>
      <c r="AC24" s="76"/>
      <c r="AD24" s="77"/>
      <c r="AE24" s="74"/>
      <c r="AF24" s="75"/>
      <c r="AG24" s="12">
        <f t="shared" si="0"/>
        <v>13</v>
      </c>
      <c r="AH24" s="123">
        <f>SUM(V24,)</f>
        <v>13</v>
      </c>
      <c r="AI24" s="179">
        <v>1</v>
      </c>
    </row>
    <row r="25" spans="2:35" ht="30" customHeight="1" thickTop="1" thickBot="1" x14ac:dyDescent="0.3">
      <c r="B25" s="6" t="s">
        <v>134</v>
      </c>
      <c r="C25" s="6" t="s">
        <v>8</v>
      </c>
      <c r="D25" s="6" t="s">
        <v>42</v>
      </c>
      <c r="E25" s="6" t="s">
        <v>10</v>
      </c>
      <c r="F25" s="21">
        <v>500</v>
      </c>
      <c r="G25" s="74">
        <v>3</v>
      </c>
      <c r="H25" s="75">
        <v>12</v>
      </c>
      <c r="I25" s="76"/>
      <c r="J25" s="77"/>
      <c r="K25" s="74"/>
      <c r="L25" s="75"/>
      <c r="M25" s="76"/>
      <c r="N25" s="83"/>
      <c r="O25" s="74"/>
      <c r="P25" s="75"/>
      <c r="Q25" s="76"/>
      <c r="R25" s="83"/>
      <c r="S25" s="74"/>
      <c r="T25" s="75"/>
      <c r="U25" s="76"/>
      <c r="V25" s="83"/>
      <c r="W25" s="74"/>
      <c r="X25" s="75"/>
      <c r="Y25" s="76"/>
      <c r="Z25" s="83"/>
      <c r="AA25" s="74"/>
      <c r="AB25" s="75"/>
      <c r="AC25" s="76"/>
      <c r="AD25" s="77"/>
      <c r="AE25" s="74"/>
      <c r="AF25" s="75"/>
      <c r="AG25" s="12">
        <f t="shared" si="0"/>
        <v>12</v>
      </c>
      <c r="AH25" s="123">
        <f>SUM(H25,)</f>
        <v>12</v>
      </c>
      <c r="AI25" s="179">
        <v>1</v>
      </c>
    </row>
    <row r="26" spans="2:35" ht="30" customHeight="1" thickTop="1" thickBot="1" x14ac:dyDescent="0.3">
      <c r="B26" s="6" t="s">
        <v>161</v>
      </c>
      <c r="C26" s="6" t="s">
        <v>8</v>
      </c>
      <c r="D26" s="6" t="s">
        <v>42</v>
      </c>
      <c r="E26" s="6" t="s">
        <v>10</v>
      </c>
      <c r="F26" s="21">
        <v>504</v>
      </c>
      <c r="G26" s="74"/>
      <c r="H26" s="75"/>
      <c r="I26" s="76">
        <v>3</v>
      </c>
      <c r="J26" s="77">
        <v>12</v>
      </c>
      <c r="K26" s="74"/>
      <c r="L26" s="75"/>
      <c r="M26" s="76"/>
      <c r="N26" s="83"/>
      <c r="O26" s="74"/>
      <c r="P26" s="75"/>
      <c r="Q26" s="76"/>
      <c r="R26" s="83"/>
      <c r="S26" s="74"/>
      <c r="T26" s="75"/>
      <c r="U26" s="76"/>
      <c r="V26" s="83"/>
      <c r="W26" s="74"/>
      <c r="X26" s="75"/>
      <c r="Y26" s="76"/>
      <c r="Z26" s="83"/>
      <c r="AA26" s="74"/>
      <c r="AB26" s="75"/>
      <c r="AC26" s="76"/>
      <c r="AD26" s="77"/>
      <c r="AE26" s="74"/>
      <c r="AF26" s="75"/>
      <c r="AG26" s="12">
        <f t="shared" si="0"/>
        <v>12</v>
      </c>
      <c r="AH26" s="123">
        <f>SUM(J26,)</f>
        <v>12</v>
      </c>
      <c r="AI26" s="179">
        <v>1</v>
      </c>
    </row>
    <row r="27" spans="2:35" ht="30" customHeight="1" thickTop="1" thickBot="1" x14ac:dyDescent="0.3">
      <c r="B27" s="6" t="s">
        <v>274</v>
      </c>
      <c r="C27" s="6" t="s">
        <v>251</v>
      </c>
      <c r="D27" s="6" t="s">
        <v>42</v>
      </c>
      <c r="E27" s="6" t="s">
        <v>86</v>
      </c>
      <c r="F27" s="21">
        <v>524</v>
      </c>
      <c r="G27" s="74"/>
      <c r="H27" s="75"/>
      <c r="I27" s="76"/>
      <c r="J27" s="77"/>
      <c r="K27" s="74"/>
      <c r="L27" s="75"/>
      <c r="M27" s="76"/>
      <c r="N27" s="83"/>
      <c r="O27" s="74">
        <v>3</v>
      </c>
      <c r="P27" s="75">
        <v>12</v>
      </c>
      <c r="Q27" s="76"/>
      <c r="R27" s="83"/>
      <c r="S27" s="74"/>
      <c r="T27" s="75"/>
      <c r="U27" s="76"/>
      <c r="V27" s="83"/>
      <c r="W27" s="74"/>
      <c r="X27" s="75"/>
      <c r="Y27" s="76"/>
      <c r="Z27" s="83"/>
      <c r="AA27" s="74"/>
      <c r="AB27" s="75"/>
      <c r="AC27" s="76"/>
      <c r="AD27" s="77"/>
      <c r="AE27" s="74"/>
      <c r="AF27" s="75"/>
      <c r="AG27" s="12">
        <f t="shared" si="0"/>
        <v>12</v>
      </c>
      <c r="AH27" s="123">
        <f>SUM(P27,)</f>
        <v>12</v>
      </c>
      <c r="AI27" s="179">
        <v>1</v>
      </c>
    </row>
    <row r="28" spans="2:35" ht="30" customHeight="1" thickTop="1" thickBot="1" x14ac:dyDescent="0.3">
      <c r="B28" s="6" t="s">
        <v>287</v>
      </c>
      <c r="C28" s="6" t="s">
        <v>8</v>
      </c>
      <c r="D28" s="6" t="s">
        <v>42</v>
      </c>
      <c r="E28" s="6" t="s">
        <v>10</v>
      </c>
      <c r="F28" s="21">
        <v>527</v>
      </c>
      <c r="G28" s="74"/>
      <c r="H28" s="75"/>
      <c r="I28" s="76"/>
      <c r="J28" s="77"/>
      <c r="K28" s="74"/>
      <c r="L28" s="75"/>
      <c r="M28" s="76"/>
      <c r="N28" s="83"/>
      <c r="O28" s="74"/>
      <c r="P28" s="75"/>
      <c r="Q28" s="76">
        <v>6</v>
      </c>
      <c r="R28" s="83">
        <v>9</v>
      </c>
      <c r="S28" s="74"/>
      <c r="T28" s="75"/>
      <c r="U28" s="76"/>
      <c r="V28" s="83"/>
      <c r="W28" s="74">
        <v>12</v>
      </c>
      <c r="X28" s="75">
        <v>3</v>
      </c>
      <c r="Y28" s="76"/>
      <c r="Z28" s="83"/>
      <c r="AA28" s="74"/>
      <c r="AB28" s="75"/>
      <c r="AC28" s="76"/>
      <c r="AD28" s="77"/>
      <c r="AE28" s="74"/>
      <c r="AF28" s="75"/>
      <c r="AG28" s="12">
        <f t="shared" si="0"/>
        <v>12</v>
      </c>
      <c r="AH28" s="123">
        <f>SUM(R28,X28,)</f>
        <v>12</v>
      </c>
      <c r="AI28" s="179">
        <v>2</v>
      </c>
    </row>
    <row r="29" spans="2:35" ht="30" customHeight="1" thickTop="1" thickBot="1" x14ac:dyDescent="0.3">
      <c r="B29" s="6" t="s">
        <v>271</v>
      </c>
      <c r="C29" s="6" t="s">
        <v>251</v>
      </c>
      <c r="D29" s="6" t="s">
        <v>42</v>
      </c>
      <c r="E29" s="6" t="s">
        <v>86</v>
      </c>
      <c r="F29" s="21">
        <v>521</v>
      </c>
      <c r="G29" s="74"/>
      <c r="H29" s="75"/>
      <c r="I29" s="76"/>
      <c r="J29" s="77"/>
      <c r="K29" s="74"/>
      <c r="L29" s="75"/>
      <c r="M29" s="76"/>
      <c r="N29" s="83"/>
      <c r="O29" s="74">
        <v>4</v>
      </c>
      <c r="P29" s="75">
        <v>11</v>
      </c>
      <c r="Q29" s="76"/>
      <c r="R29" s="83"/>
      <c r="S29" s="74"/>
      <c r="T29" s="75"/>
      <c r="U29" s="76"/>
      <c r="V29" s="83"/>
      <c r="W29" s="74"/>
      <c r="X29" s="75"/>
      <c r="Y29" s="76"/>
      <c r="Z29" s="83"/>
      <c r="AA29" s="74"/>
      <c r="AB29" s="75"/>
      <c r="AC29" s="76"/>
      <c r="AD29" s="77"/>
      <c r="AE29" s="74"/>
      <c r="AF29" s="75"/>
      <c r="AG29" s="12">
        <f t="shared" si="0"/>
        <v>11</v>
      </c>
      <c r="AH29" s="123">
        <f>SUM(P29,)</f>
        <v>11</v>
      </c>
      <c r="AI29" s="179">
        <v>1</v>
      </c>
    </row>
    <row r="30" spans="2:35" ht="30" customHeight="1" thickTop="1" thickBot="1" x14ac:dyDescent="0.3">
      <c r="B30" s="6" t="s">
        <v>572</v>
      </c>
      <c r="C30" s="6" t="s">
        <v>8</v>
      </c>
      <c r="D30" s="6" t="s">
        <v>42</v>
      </c>
      <c r="E30" s="6" t="s">
        <v>10</v>
      </c>
      <c r="F30" s="21">
        <v>548</v>
      </c>
      <c r="G30" s="74"/>
      <c r="H30" s="75"/>
      <c r="I30" s="76"/>
      <c r="J30" s="77"/>
      <c r="K30" s="74"/>
      <c r="L30" s="75"/>
      <c r="M30" s="76"/>
      <c r="N30" s="83"/>
      <c r="O30" s="74"/>
      <c r="P30" s="75"/>
      <c r="Q30" s="76"/>
      <c r="R30" s="83"/>
      <c r="S30" s="74"/>
      <c r="T30" s="75"/>
      <c r="U30" s="76"/>
      <c r="V30" s="83"/>
      <c r="W30" s="74"/>
      <c r="X30" s="75"/>
      <c r="Y30" s="76"/>
      <c r="Z30" s="83"/>
      <c r="AA30" s="74"/>
      <c r="AB30" s="75"/>
      <c r="AC30" s="76"/>
      <c r="AD30" s="77"/>
      <c r="AE30" s="74">
        <v>4</v>
      </c>
      <c r="AF30" s="75">
        <v>11</v>
      </c>
      <c r="AG30" s="12">
        <f t="shared" si="0"/>
        <v>11</v>
      </c>
      <c r="AH30" s="123">
        <f>SUM(AF30)</f>
        <v>11</v>
      </c>
      <c r="AI30" s="179">
        <v>1</v>
      </c>
    </row>
    <row r="31" spans="2:35" ht="30" customHeight="1" thickTop="1" thickBot="1" x14ac:dyDescent="0.3">
      <c r="B31" s="6" t="s">
        <v>219</v>
      </c>
      <c r="C31" s="6" t="s">
        <v>8</v>
      </c>
      <c r="D31" s="6" t="s">
        <v>42</v>
      </c>
      <c r="E31" s="6" t="s">
        <v>10</v>
      </c>
      <c r="F31" s="21">
        <v>509</v>
      </c>
      <c r="G31" s="74"/>
      <c r="H31" s="75"/>
      <c r="I31" s="76"/>
      <c r="J31" s="77"/>
      <c r="K31" s="74">
        <v>5</v>
      </c>
      <c r="L31" s="75">
        <v>10</v>
      </c>
      <c r="M31" s="76"/>
      <c r="N31" s="83"/>
      <c r="O31" s="74"/>
      <c r="P31" s="75"/>
      <c r="Q31" s="76"/>
      <c r="R31" s="83"/>
      <c r="S31" s="74"/>
      <c r="T31" s="75"/>
      <c r="U31" s="76"/>
      <c r="V31" s="83"/>
      <c r="W31" s="74"/>
      <c r="X31" s="75"/>
      <c r="Y31" s="76"/>
      <c r="Z31" s="83"/>
      <c r="AA31" s="74"/>
      <c r="AB31" s="75"/>
      <c r="AC31" s="76"/>
      <c r="AD31" s="77"/>
      <c r="AE31" s="74"/>
      <c r="AF31" s="75"/>
      <c r="AG31" s="12">
        <f t="shared" si="0"/>
        <v>10</v>
      </c>
      <c r="AH31" s="123">
        <f>SUM(L31,)</f>
        <v>10</v>
      </c>
      <c r="AI31" s="179">
        <v>1</v>
      </c>
    </row>
    <row r="32" spans="2:35" ht="30" customHeight="1" thickTop="1" thickBot="1" x14ac:dyDescent="0.3">
      <c r="B32" s="6" t="s">
        <v>246</v>
      </c>
      <c r="C32" s="6"/>
      <c r="D32" s="6" t="s">
        <v>42</v>
      </c>
      <c r="E32" s="6" t="s">
        <v>10</v>
      </c>
      <c r="F32" s="21">
        <v>517</v>
      </c>
      <c r="G32" s="74"/>
      <c r="H32" s="75"/>
      <c r="I32" s="76"/>
      <c r="J32" s="77"/>
      <c r="K32" s="74"/>
      <c r="L32" s="75"/>
      <c r="M32" s="76">
        <v>5</v>
      </c>
      <c r="N32" s="83">
        <v>10</v>
      </c>
      <c r="O32" s="74"/>
      <c r="P32" s="75"/>
      <c r="Q32" s="76"/>
      <c r="R32" s="83"/>
      <c r="S32" s="74"/>
      <c r="T32" s="75"/>
      <c r="U32" s="76"/>
      <c r="V32" s="83"/>
      <c r="W32" s="74"/>
      <c r="X32" s="75"/>
      <c r="Y32" s="76"/>
      <c r="Z32" s="83"/>
      <c r="AA32" s="74"/>
      <c r="AB32" s="75"/>
      <c r="AC32" s="76"/>
      <c r="AD32" s="77"/>
      <c r="AE32" s="74"/>
      <c r="AF32" s="75"/>
      <c r="AG32" s="12">
        <f t="shared" si="0"/>
        <v>10</v>
      </c>
      <c r="AH32" s="123">
        <f>SUM(N32,)</f>
        <v>10</v>
      </c>
      <c r="AI32" s="179">
        <v>1</v>
      </c>
    </row>
    <row r="33" spans="2:35" ht="30" customHeight="1" thickTop="1" thickBot="1" x14ac:dyDescent="0.3">
      <c r="B33" s="6" t="s">
        <v>273</v>
      </c>
      <c r="C33" s="6" t="s">
        <v>251</v>
      </c>
      <c r="D33" s="6" t="s">
        <v>42</v>
      </c>
      <c r="E33" s="6" t="s">
        <v>86</v>
      </c>
      <c r="F33" s="21">
        <v>523</v>
      </c>
      <c r="G33" s="74"/>
      <c r="H33" s="75"/>
      <c r="I33" s="76"/>
      <c r="J33" s="77"/>
      <c r="K33" s="74"/>
      <c r="L33" s="75"/>
      <c r="M33" s="76"/>
      <c r="N33" s="83"/>
      <c r="O33" s="74">
        <v>5</v>
      </c>
      <c r="P33" s="75">
        <v>10</v>
      </c>
      <c r="Q33" s="76"/>
      <c r="R33" s="83"/>
      <c r="S33" s="74"/>
      <c r="T33" s="75"/>
      <c r="U33" s="76"/>
      <c r="V33" s="83"/>
      <c r="W33" s="74"/>
      <c r="X33" s="75"/>
      <c r="Y33" s="76"/>
      <c r="Z33" s="83"/>
      <c r="AA33" s="74"/>
      <c r="AB33" s="75"/>
      <c r="AC33" s="76"/>
      <c r="AD33" s="77"/>
      <c r="AE33" s="74"/>
      <c r="AF33" s="75"/>
      <c r="AG33" s="12">
        <f t="shared" si="0"/>
        <v>10</v>
      </c>
      <c r="AH33" s="123">
        <f>SUM(P33,)</f>
        <v>10</v>
      </c>
      <c r="AI33" s="179">
        <v>1</v>
      </c>
    </row>
    <row r="34" spans="2:35" ht="30" customHeight="1" thickTop="1" thickBot="1" x14ac:dyDescent="0.3">
      <c r="B34" s="6" t="s">
        <v>376</v>
      </c>
      <c r="C34" s="6" t="s">
        <v>113</v>
      </c>
      <c r="D34" s="6" t="s">
        <v>42</v>
      </c>
      <c r="E34" s="6" t="s">
        <v>10</v>
      </c>
      <c r="F34" s="21">
        <v>541</v>
      </c>
      <c r="G34" s="74"/>
      <c r="H34" s="75"/>
      <c r="I34" s="76"/>
      <c r="J34" s="77"/>
      <c r="K34" s="74"/>
      <c r="L34" s="75"/>
      <c r="M34" s="76"/>
      <c r="N34" s="83"/>
      <c r="O34" s="74"/>
      <c r="P34" s="75"/>
      <c r="Q34" s="76"/>
      <c r="R34" s="83"/>
      <c r="S34" s="74"/>
      <c r="T34" s="75"/>
      <c r="U34" s="76"/>
      <c r="V34" s="83"/>
      <c r="W34" s="74">
        <v>5</v>
      </c>
      <c r="X34" s="75">
        <v>10</v>
      </c>
      <c r="Y34" s="76"/>
      <c r="Z34" s="83"/>
      <c r="AA34" s="74"/>
      <c r="AB34" s="75"/>
      <c r="AC34" s="76"/>
      <c r="AD34" s="77"/>
      <c r="AE34" s="74"/>
      <c r="AF34" s="75"/>
      <c r="AG34" s="12">
        <f t="shared" si="0"/>
        <v>10</v>
      </c>
      <c r="AH34" s="123">
        <f>SUM(X34,)</f>
        <v>10</v>
      </c>
      <c r="AI34" s="179">
        <v>1</v>
      </c>
    </row>
    <row r="35" spans="2:35" ht="30" customHeight="1" thickTop="1" thickBot="1" x14ac:dyDescent="0.3">
      <c r="B35" s="6" t="s">
        <v>272</v>
      </c>
      <c r="C35" s="6" t="s">
        <v>251</v>
      </c>
      <c r="D35" s="6" t="s">
        <v>42</v>
      </c>
      <c r="E35" s="6" t="s">
        <v>86</v>
      </c>
      <c r="F35" s="21">
        <v>522</v>
      </c>
      <c r="G35" s="74"/>
      <c r="H35" s="75"/>
      <c r="I35" s="76"/>
      <c r="J35" s="77"/>
      <c r="K35" s="74"/>
      <c r="L35" s="75"/>
      <c r="M35" s="76"/>
      <c r="N35" s="83"/>
      <c r="O35" s="74">
        <v>6</v>
      </c>
      <c r="P35" s="75">
        <v>9</v>
      </c>
      <c r="Q35" s="76"/>
      <c r="R35" s="83"/>
      <c r="S35" s="74"/>
      <c r="T35" s="75"/>
      <c r="U35" s="76"/>
      <c r="V35" s="83"/>
      <c r="W35" s="74"/>
      <c r="X35" s="75"/>
      <c r="Y35" s="76"/>
      <c r="Z35" s="83"/>
      <c r="AA35" s="74"/>
      <c r="AB35" s="75"/>
      <c r="AC35" s="76"/>
      <c r="AD35" s="77"/>
      <c r="AE35" s="74"/>
      <c r="AF35" s="75"/>
      <c r="AG35" s="12">
        <f t="shared" si="0"/>
        <v>9</v>
      </c>
      <c r="AH35" s="123">
        <f>SUM(P35,)</f>
        <v>9</v>
      </c>
      <c r="AI35" s="179">
        <v>1</v>
      </c>
    </row>
    <row r="36" spans="2:35" ht="30" customHeight="1" thickTop="1" thickBot="1" x14ac:dyDescent="0.3">
      <c r="B36" s="6" t="s">
        <v>221</v>
      </c>
      <c r="C36" s="6" t="s">
        <v>8</v>
      </c>
      <c r="D36" s="6" t="s">
        <v>42</v>
      </c>
      <c r="E36" s="6" t="s">
        <v>10</v>
      </c>
      <c r="F36" s="21">
        <v>511</v>
      </c>
      <c r="G36" s="74"/>
      <c r="H36" s="75"/>
      <c r="I36" s="76"/>
      <c r="J36" s="77"/>
      <c r="K36" s="74">
        <v>7</v>
      </c>
      <c r="L36" s="75">
        <v>8</v>
      </c>
      <c r="M36" s="76"/>
      <c r="N36" s="83"/>
      <c r="O36" s="74"/>
      <c r="P36" s="75"/>
      <c r="Q36" s="76"/>
      <c r="R36" s="83"/>
      <c r="S36" s="74"/>
      <c r="T36" s="75"/>
      <c r="U36" s="76"/>
      <c r="V36" s="83"/>
      <c r="W36" s="74"/>
      <c r="X36" s="75"/>
      <c r="Y36" s="76"/>
      <c r="Z36" s="83"/>
      <c r="AA36" s="74"/>
      <c r="AB36" s="75"/>
      <c r="AC36" s="76"/>
      <c r="AD36" s="77"/>
      <c r="AE36" s="74"/>
      <c r="AF36" s="75"/>
      <c r="AG36" s="12">
        <f t="shared" ref="AG36:AG57" si="1">SUM(H36,J36,L36,N36,P36,R36,T36,V36,X36,Z36,AB36,AD36,AF36)</f>
        <v>8</v>
      </c>
      <c r="AH36" s="123">
        <f>SUM(L36,)</f>
        <v>8</v>
      </c>
      <c r="AI36" s="179">
        <v>1</v>
      </c>
    </row>
    <row r="37" spans="2:35" ht="30" customHeight="1" thickTop="1" thickBot="1" x14ac:dyDescent="0.3">
      <c r="B37" s="6" t="s">
        <v>223</v>
      </c>
      <c r="C37" s="6" t="s">
        <v>8</v>
      </c>
      <c r="D37" s="6" t="s">
        <v>42</v>
      </c>
      <c r="E37" s="6" t="s">
        <v>10</v>
      </c>
      <c r="F37" s="21">
        <v>513</v>
      </c>
      <c r="G37" s="67"/>
      <c r="H37" s="69"/>
      <c r="I37" s="72"/>
      <c r="J37" s="56"/>
      <c r="K37" s="67">
        <v>9</v>
      </c>
      <c r="L37" s="69">
        <v>6</v>
      </c>
      <c r="M37" s="72"/>
      <c r="N37" s="73"/>
      <c r="O37" s="67"/>
      <c r="P37" s="69"/>
      <c r="Q37" s="72"/>
      <c r="R37" s="73"/>
      <c r="S37" s="67"/>
      <c r="T37" s="69"/>
      <c r="U37" s="72"/>
      <c r="V37" s="73"/>
      <c r="W37" s="67"/>
      <c r="X37" s="69"/>
      <c r="Y37" s="72"/>
      <c r="Z37" s="73"/>
      <c r="AA37" s="67"/>
      <c r="AB37" s="69"/>
      <c r="AC37" s="72"/>
      <c r="AD37" s="56"/>
      <c r="AE37" s="67"/>
      <c r="AF37" s="69"/>
      <c r="AG37" s="12">
        <f t="shared" si="1"/>
        <v>6</v>
      </c>
      <c r="AH37" s="123">
        <f>SUM(L37,)</f>
        <v>6</v>
      </c>
      <c r="AI37" s="179">
        <v>1</v>
      </c>
    </row>
    <row r="38" spans="2:35" ht="30" customHeight="1" thickTop="1" thickBot="1" x14ac:dyDescent="0.3">
      <c r="B38" s="6" t="s">
        <v>380</v>
      </c>
      <c r="C38" s="6" t="s">
        <v>8</v>
      </c>
      <c r="D38" s="6" t="s">
        <v>42</v>
      </c>
      <c r="E38" s="6" t="s">
        <v>10</v>
      </c>
      <c r="F38" s="21">
        <v>535</v>
      </c>
      <c r="G38" s="74"/>
      <c r="H38" s="75"/>
      <c r="I38" s="76"/>
      <c r="J38" s="77"/>
      <c r="K38" s="74"/>
      <c r="L38" s="75"/>
      <c r="M38" s="76"/>
      <c r="N38" s="83"/>
      <c r="O38" s="74"/>
      <c r="P38" s="75"/>
      <c r="Q38" s="76"/>
      <c r="R38" s="83"/>
      <c r="S38" s="74"/>
      <c r="T38" s="75"/>
      <c r="U38" s="76"/>
      <c r="V38" s="83"/>
      <c r="W38" s="74">
        <v>13</v>
      </c>
      <c r="X38" s="75">
        <v>4</v>
      </c>
      <c r="Y38" s="76"/>
      <c r="Z38" s="83"/>
      <c r="AA38" s="74"/>
      <c r="AB38" s="75"/>
      <c r="AC38" s="76"/>
      <c r="AD38" s="77"/>
      <c r="AE38" s="74">
        <v>16</v>
      </c>
      <c r="AF38" s="75">
        <v>1</v>
      </c>
      <c r="AG38" s="12">
        <f t="shared" si="1"/>
        <v>5</v>
      </c>
      <c r="AH38" s="123">
        <f>SUM(X38,AF38)</f>
        <v>5</v>
      </c>
      <c r="AI38" s="179">
        <v>2</v>
      </c>
    </row>
    <row r="39" spans="2:35" ht="30" customHeight="1" thickTop="1" thickBot="1" x14ac:dyDescent="0.3">
      <c r="B39" s="6" t="s">
        <v>225</v>
      </c>
      <c r="C39" s="6" t="s">
        <v>8</v>
      </c>
      <c r="D39" s="6" t="s">
        <v>42</v>
      </c>
      <c r="E39" s="6" t="s">
        <v>10</v>
      </c>
      <c r="F39" s="21">
        <v>515</v>
      </c>
      <c r="G39" s="74"/>
      <c r="H39" s="75"/>
      <c r="I39" s="76"/>
      <c r="J39" s="77"/>
      <c r="K39" s="74">
        <v>11</v>
      </c>
      <c r="L39" s="75">
        <v>4</v>
      </c>
      <c r="M39" s="76"/>
      <c r="N39" s="83"/>
      <c r="O39" s="74"/>
      <c r="P39" s="75"/>
      <c r="Q39" s="76"/>
      <c r="R39" s="83"/>
      <c r="S39" s="74"/>
      <c r="T39" s="75"/>
      <c r="U39" s="76"/>
      <c r="V39" s="83"/>
      <c r="W39" s="74"/>
      <c r="X39" s="75"/>
      <c r="Y39" s="76"/>
      <c r="Z39" s="83"/>
      <c r="AA39" s="74"/>
      <c r="AB39" s="75"/>
      <c r="AC39" s="76"/>
      <c r="AD39" s="77"/>
      <c r="AE39" s="74"/>
      <c r="AF39" s="75"/>
      <c r="AG39" s="12">
        <f t="shared" si="1"/>
        <v>4</v>
      </c>
      <c r="AH39" s="123">
        <f>SUM(L39,)</f>
        <v>4</v>
      </c>
      <c r="AI39" s="179">
        <v>1</v>
      </c>
    </row>
    <row r="40" spans="2:35" ht="30" customHeight="1" thickTop="1" thickBot="1" x14ac:dyDescent="0.3">
      <c r="B40" s="6" t="s">
        <v>373</v>
      </c>
      <c r="C40" s="6" t="s">
        <v>8</v>
      </c>
      <c r="D40" s="6" t="s">
        <v>42</v>
      </c>
      <c r="E40" s="6" t="s">
        <v>10</v>
      </c>
      <c r="F40" s="21">
        <v>538</v>
      </c>
      <c r="G40" s="74"/>
      <c r="H40" s="75"/>
      <c r="I40" s="76"/>
      <c r="J40" s="77"/>
      <c r="K40" s="74"/>
      <c r="L40" s="75"/>
      <c r="M40" s="76"/>
      <c r="N40" s="83"/>
      <c r="O40" s="74"/>
      <c r="P40" s="75"/>
      <c r="Q40" s="76"/>
      <c r="R40" s="83"/>
      <c r="S40" s="74"/>
      <c r="T40" s="75"/>
      <c r="U40" s="76"/>
      <c r="V40" s="83"/>
      <c r="W40" s="74">
        <v>11</v>
      </c>
      <c r="X40" s="75">
        <v>4</v>
      </c>
      <c r="Y40" s="76"/>
      <c r="Z40" s="83"/>
      <c r="AA40" s="74"/>
      <c r="AB40" s="75"/>
      <c r="AC40" s="76"/>
      <c r="AD40" s="77"/>
      <c r="AE40" s="74"/>
      <c r="AF40" s="75"/>
      <c r="AG40" s="12">
        <f t="shared" si="1"/>
        <v>4</v>
      </c>
      <c r="AH40" s="123">
        <f>SUM(X40,)</f>
        <v>4</v>
      </c>
      <c r="AI40" s="179">
        <v>1</v>
      </c>
    </row>
    <row r="41" spans="2:35" ht="30" customHeight="1" thickTop="1" thickBot="1" x14ac:dyDescent="0.3">
      <c r="B41" s="6" t="s">
        <v>372</v>
      </c>
      <c r="C41" s="6" t="s">
        <v>8</v>
      </c>
      <c r="D41" s="6" t="s">
        <v>42</v>
      </c>
      <c r="E41" s="6" t="s">
        <v>10</v>
      </c>
      <c r="F41" s="21">
        <v>537</v>
      </c>
      <c r="G41" s="74"/>
      <c r="H41" s="75"/>
      <c r="I41" s="76"/>
      <c r="J41" s="77"/>
      <c r="K41" s="74"/>
      <c r="L41" s="75"/>
      <c r="M41" s="76"/>
      <c r="N41" s="83"/>
      <c r="O41" s="74"/>
      <c r="P41" s="75"/>
      <c r="Q41" s="76"/>
      <c r="R41" s="83"/>
      <c r="S41" s="74"/>
      <c r="T41" s="75"/>
      <c r="U41" s="76"/>
      <c r="V41" s="83"/>
      <c r="W41" s="74">
        <v>14</v>
      </c>
      <c r="X41" s="75">
        <v>1</v>
      </c>
      <c r="Y41" s="76"/>
      <c r="Z41" s="83"/>
      <c r="AA41" s="74"/>
      <c r="AB41" s="75"/>
      <c r="AC41" s="76"/>
      <c r="AD41" s="77"/>
      <c r="AE41" s="74">
        <v>12</v>
      </c>
      <c r="AF41" s="75">
        <v>3</v>
      </c>
      <c r="AG41" s="12">
        <f t="shared" si="1"/>
        <v>4</v>
      </c>
      <c r="AH41" s="123">
        <f>SUM(X41,AF41)</f>
        <v>4</v>
      </c>
      <c r="AI41" s="179">
        <v>2</v>
      </c>
    </row>
    <row r="42" spans="2:35" ht="30" customHeight="1" thickTop="1" thickBot="1" x14ac:dyDescent="0.3">
      <c r="B42" s="6" t="s">
        <v>569</v>
      </c>
      <c r="C42" s="6" t="s">
        <v>8</v>
      </c>
      <c r="D42" s="6" t="s">
        <v>42</v>
      </c>
      <c r="E42" s="6" t="s">
        <v>86</v>
      </c>
      <c r="F42" s="21">
        <v>545</v>
      </c>
      <c r="G42" s="74"/>
      <c r="H42" s="75"/>
      <c r="I42" s="76"/>
      <c r="J42" s="77"/>
      <c r="K42" s="74"/>
      <c r="L42" s="75"/>
      <c r="M42" s="76"/>
      <c r="N42" s="83"/>
      <c r="O42" s="74"/>
      <c r="P42" s="75"/>
      <c r="Q42" s="76"/>
      <c r="R42" s="83"/>
      <c r="S42" s="74"/>
      <c r="T42" s="75"/>
      <c r="U42" s="76"/>
      <c r="V42" s="83"/>
      <c r="W42" s="74"/>
      <c r="X42" s="75"/>
      <c r="Y42" s="76"/>
      <c r="Z42" s="83"/>
      <c r="AA42" s="74"/>
      <c r="AB42" s="75"/>
      <c r="AC42" s="76"/>
      <c r="AD42" s="77"/>
      <c r="AE42" s="74">
        <v>12</v>
      </c>
      <c r="AF42" s="75">
        <v>3</v>
      </c>
      <c r="AG42" s="12">
        <f t="shared" si="1"/>
        <v>3</v>
      </c>
      <c r="AH42" s="123">
        <f>SUM(AF42)</f>
        <v>3</v>
      </c>
      <c r="AI42" s="179">
        <v>1</v>
      </c>
    </row>
    <row r="43" spans="2:35" ht="30" customHeight="1" thickTop="1" thickBot="1" x14ac:dyDescent="0.3">
      <c r="B43" s="6" t="s">
        <v>369</v>
      </c>
      <c r="C43" s="6" t="s">
        <v>8</v>
      </c>
      <c r="D43" s="6" t="s">
        <v>42</v>
      </c>
      <c r="E43" s="6" t="s">
        <v>10</v>
      </c>
      <c r="F43" s="21">
        <v>533</v>
      </c>
      <c r="G43" s="74"/>
      <c r="H43" s="75"/>
      <c r="I43" s="76"/>
      <c r="J43" s="77"/>
      <c r="K43" s="74"/>
      <c r="L43" s="75"/>
      <c r="M43" s="76"/>
      <c r="N43" s="83"/>
      <c r="O43" s="74"/>
      <c r="P43" s="75"/>
      <c r="Q43" s="76"/>
      <c r="R43" s="83"/>
      <c r="S43" s="74"/>
      <c r="T43" s="75"/>
      <c r="U43" s="76"/>
      <c r="V43" s="83"/>
      <c r="W43" s="74">
        <v>18</v>
      </c>
      <c r="X43" s="75">
        <v>1</v>
      </c>
      <c r="Y43" s="76"/>
      <c r="Z43" s="83"/>
      <c r="AA43" s="74"/>
      <c r="AB43" s="75"/>
      <c r="AC43" s="76"/>
      <c r="AD43" s="77"/>
      <c r="AE43" s="74">
        <v>15</v>
      </c>
      <c r="AF43" s="75">
        <v>1</v>
      </c>
      <c r="AG43" s="12">
        <f t="shared" si="1"/>
        <v>2</v>
      </c>
      <c r="AH43" s="123">
        <f>SUM(X43,AF43)</f>
        <v>2</v>
      </c>
      <c r="AI43" s="179">
        <v>2</v>
      </c>
    </row>
    <row r="44" spans="2:35" ht="30" customHeight="1" thickTop="1" thickBot="1" x14ac:dyDescent="0.3">
      <c r="B44" s="6" t="s">
        <v>370</v>
      </c>
      <c r="C44" s="6" t="s">
        <v>8</v>
      </c>
      <c r="D44" s="6" t="s">
        <v>42</v>
      </c>
      <c r="E44" s="6" t="s">
        <v>10</v>
      </c>
      <c r="F44" s="21">
        <v>534</v>
      </c>
      <c r="G44" s="74"/>
      <c r="H44" s="75"/>
      <c r="I44" s="76"/>
      <c r="J44" s="77"/>
      <c r="K44" s="74"/>
      <c r="L44" s="75"/>
      <c r="M44" s="76"/>
      <c r="N44" s="83"/>
      <c r="O44" s="74"/>
      <c r="P44" s="75"/>
      <c r="Q44" s="76"/>
      <c r="R44" s="83"/>
      <c r="S44" s="74"/>
      <c r="T44" s="75"/>
      <c r="U44" s="76"/>
      <c r="V44" s="83"/>
      <c r="W44" s="74">
        <v>19</v>
      </c>
      <c r="X44" s="75">
        <v>1</v>
      </c>
      <c r="Y44" s="76"/>
      <c r="Z44" s="83"/>
      <c r="AA44" s="74"/>
      <c r="AB44" s="75"/>
      <c r="AC44" s="76"/>
      <c r="AD44" s="77"/>
      <c r="AE44" s="74">
        <v>22</v>
      </c>
      <c r="AF44" s="75">
        <v>1</v>
      </c>
      <c r="AG44" s="12">
        <f t="shared" si="1"/>
        <v>2</v>
      </c>
      <c r="AH44" s="123">
        <f>SUM(X44,AF44)</f>
        <v>2</v>
      </c>
      <c r="AI44" s="179">
        <v>2</v>
      </c>
    </row>
    <row r="45" spans="2:35" ht="30" customHeight="1" thickTop="1" thickBot="1" x14ac:dyDescent="0.3">
      <c r="B45" s="6" t="s">
        <v>371</v>
      </c>
      <c r="C45" s="6" t="s">
        <v>8</v>
      </c>
      <c r="D45" s="6" t="s">
        <v>42</v>
      </c>
      <c r="E45" s="6" t="s">
        <v>10</v>
      </c>
      <c r="F45" s="21">
        <v>536</v>
      </c>
      <c r="G45" s="74"/>
      <c r="H45" s="75"/>
      <c r="I45" s="76"/>
      <c r="J45" s="77"/>
      <c r="K45" s="74"/>
      <c r="L45" s="75"/>
      <c r="M45" s="76"/>
      <c r="N45" s="83"/>
      <c r="O45" s="74"/>
      <c r="P45" s="75"/>
      <c r="Q45" s="76"/>
      <c r="R45" s="83"/>
      <c r="S45" s="74"/>
      <c r="T45" s="75"/>
      <c r="U45" s="76"/>
      <c r="V45" s="83"/>
      <c r="W45" s="74">
        <v>21</v>
      </c>
      <c r="X45" s="75">
        <v>1</v>
      </c>
      <c r="Y45" s="76"/>
      <c r="Z45" s="83"/>
      <c r="AA45" s="74"/>
      <c r="AB45" s="75"/>
      <c r="AC45" s="76"/>
      <c r="AD45" s="77"/>
      <c r="AE45" s="74"/>
      <c r="AF45" s="75"/>
      <c r="AG45" s="12">
        <f t="shared" si="1"/>
        <v>1</v>
      </c>
      <c r="AH45" s="123">
        <f>SUM(X45,)</f>
        <v>1</v>
      </c>
      <c r="AI45" s="179">
        <v>1</v>
      </c>
    </row>
    <row r="46" spans="2:35" ht="30" customHeight="1" thickTop="1" thickBot="1" x14ac:dyDescent="0.3">
      <c r="B46" s="6" t="s">
        <v>374</v>
      </c>
      <c r="C46" s="6" t="s">
        <v>8</v>
      </c>
      <c r="D46" s="6" t="s">
        <v>42</v>
      </c>
      <c r="E46" s="6" t="s">
        <v>10</v>
      </c>
      <c r="F46" s="21">
        <v>539</v>
      </c>
      <c r="G46" s="74"/>
      <c r="H46" s="75"/>
      <c r="I46" s="76"/>
      <c r="J46" s="77"/>
      <c r="K46" s="74"/>
      <c r="L46" s="75"/>
      <c r="M46" s="76"/>
      <c r="N46" s="83"/>
      <c r="O46" s="74"/>
      <c r="P46" s="75"/>
      <c r="Q46" s="76"/>
      <c r="R46" s="83"/>
      <c r="S46" s="74"/>
      <c r="T46" s="75"/>
      <c r="U46" s="76"/>
      <c r="V46" s="83"/>
      <c r="W46" s="74">
        <v>16</v>
      </c>
      <c r="X46" s="75">
        <v>1</v>
      </c>
      <c r="Y46" s="76"/>
      <c r="Z46" s="83"/>
      <c r="AA46" s="74"/>
      <c r="AB46" s="75"/>
      <c r="AC46" s="76"/>
      <c r="AD46" s="77"/>
      <c r="AE46" s="74"/>
      <c r="AF46" s="75"/>
      <c r="AG46" s="12">
        <f t="shared" si="1"/>
        <v>1</v>
      </c>
      <c r="AH46" s="123">
        <f>SUM(X46,)</f>
        <v>1</v>
      </c>
      <c r="AI46" s="179">
        <v>1</v>
      </c>
    </row>
    <row r="47" spans="2:35" ht="30" customHeight="1" thickTop="1" thickBot="1" x14ac:dyDescent="0.3">
      <c r="B47" s="6" t="s">
        <v>375</v>
      </c>
      <c r="C47" s="6" t="s">
        <v>8</v>
      </c>
      <c r="D47" s="6" t="s">
        <v>42</v>
      </c>
      <c r="E47" s="6" t="s">
        <v>10</v>
      </c>
      <c r="F47" s="21">
        <v>540</v>
      </c>
      <c r="G47" s="74"/>
      <c r="H47" s="75"/>
      <c r="I47" s="76"/>
      <c r="J47" s="77"/>
      <c r="K47" s="74"/>
      <c r="L47" s="75"/>
      <c r="M47" s="76"/>
      <c r="N47" s="83"/>
      <c r="O47" s="74"/>
      <c r="P47" s="75"/>
      <c r="Q47" s="76"/>
      <c r="R47" s="83"/>
      <c r="S47" s="74"/>
      <c r="T47" s="75"/>
      <c r="U47" s="76"/>
      <c r="V47" s="83"/>
      <c r="W47" s="74">
        <v>15</v>
      </c>
      <c r="X47" s="75">
        <v>1</v>
      </c>
      <c r="Y47" s="76"/>
      <c r="Z47" s="83"/>
      <c r="AA47" s="74"/>
      <c r="AB47" s="75"/>
      <c r="AC47" s="76"/>
      <c r="AD47" s="77"/>
      <c r="AE47" s="74"/>
      <c r="AF47" s="75"/>
      <c r="AG47" s="12">
        <f t="shared" si="1"/>
        <v>1</v>
      </c>
      <c r="AH47" s="123">
        <f>SUM(X47,)</f>
        <v>1</v>
      </c>
      <c r="AI47" s="179">
        <v>1</v>
      </c>
    </row>
    <row r="48" spans="2:35" ht="30" customHeight="1" thickTop="1" thickBot="1" x14ac:dyDescent="0.3">
      <c r="B48" s="6" t="s">
        <v>378</v>
      </c>
      <c r="C48" s="6" t="s">
        <v>8</v>
      </c>
      <c r="D48" s="6" t="s">
        <v>42</v>
      </c>
      <c r="E48" s="6" t="s">
        <v>10</v>
      </c>
      <c r="F48" s="21">
        <v>543</v>
      </c>
      <c r="G48" s="67"/>
      <c r="H48" s="69"/>
      <c r="I48" s="72"/>
      <c r="J48" s="56"/>
      <c r="K48" s="67"/>
      <c r="L48" s="69"/>
      <c r="M48" s="72"/>
      <c r="N48" s="73"/>
      <c r="O48" s="67"/>
      <c r="P48" s="69"/>
      <c r="Q48" s="72"/>
      <c r="R48" s="73"/>
      <c r="S48" s="67"/>
      <c r="T48" s="69"/>
      <c r="U48" s="72"/>
      <c r="V48" s="73"/>
      <c r="W48" s="67">
        <v>20</v>
      </c>
      <c r="X48" s="90">
        <v>1</v>
      </c>
      <c r="Y48" s="72"/>
      <c r="Z48" s="56"/>
      <c r="AA48" s="67"/>
      <c r="AB48" s="69"/>
      <c r="AC48" s="72"/>
      <c r="AD48" s="56"/>
      <c r="AE48" s="67"/>
      <c r="AF48" s="69"/>
      <c r="AG48" s="12">
        <f t="shared" si="1"/>
        <v>1</v>
      </c>
      <c r="AH48" s="123">
        <f>SUM(X48,)</f>
        <v>1</v>
      </c>
      <c r="AI48" s="179">
        <v>1</v>
      </c>
    </row>
    <row r="49" spans="2:35" ht="30" customHeight="1" thickTop="1" thickBot="1" x14ac:dyDescent="0.3">
      <c r="B49" s="6" t="s">
        <v>570</v>
      </c>
      <c r="C49" s="6" t="s">
        <v>8</v>
      </c>
      <c r="D49" s="6" t="s">
        <v>42</v>
      </c>
      <c r="E49" s="6" t="s">
        <v>86</v>
      </c>
      <c r="F49" s="21">
        <v>546</v>
      </c>
      <c r="G49" s="67"/>
      <c r="H49" s="69"/>
      <c r="I49" s="72"/>
      <c r="J49" s="56"/>
      <c r="K49" s="67"/>
      <c r="L49" s="69"/>
      <c r="M49" s="72"/>
      <c r="N49" s="73"/>
      <c r="O49" s="67"/>
      <c r="P49" s="69"/>
      <c r="Q49" s="72"/>
      <c r="R49" s="73"/>
      <c r="S49" s="67"/>
      <c r="T49" s="69"/>
      <c r="U49" s="72"/>
      <c r="V49" s="73"/>
      <c r="W49" s="67"/>
      <c r="X49" s="90"/>
      <c r="Y49" s="72"/>
      <c r="Z49" s="56"/>
      <c r="AA49" s="67"/>
      <c r="AB49" s="69"/>
      <c r="AC49" s="72"/>
      <c r="AD49" s="56"/>
      <c r="AE49" s="67">
        <v>21</v>
      </c>
      <c r="AF49" s="69">
        <v>1</v>
      </c>
      <c r="AG49" s="12">
        <f t="shared" si="1"/>
        <v>1</v>
      </c>
      <c r="AH49" s="123">
        <f t="shared" ref="AH49:AH55" si="2">SUM(AF49)</f>
        <v>1</v>
      </c>
      <c r="AI49" s="179">
        <v>1</v>
      </c>
    </row>
    <row r="50" spans="2:35" ht="30" customHeight="1" thickTop="1" thickBot="1" x14ac:dyDescent="0.3">
      <c r="B50" s="6" t="s">
        <v>571</v>
      </c>
      <c r="C50" s="6" t="s">
        <v>8</v>
      </c>
      <c r="D50" s="6" t="s">
        <v>42</v>
      </c>
      <c r="E50" s="6" t="s">
        <v>10</v>
      </c>
      <c r="F50" s="21">
        <v>547</v>
      </c>
      <c r="G50" s="67"/>
      <c r="H50" s="69"/>
      <c r="I50" s="72"/>
      <c r="J50" s="56"/>
      <c r="K50" s="67"/>
      <c r="L50" s="69"/>
      <c r="M50" s="72"/>
      <c r="N50" s="73"/>
      <c r="O50" s="67"/>
      <c r="P50" s="69"/>
      <c r="Q50" s="72"/>
      <c r="R50" s="73"/>
      <c r="S50" s="67"/>
      <c r="T50" s="69"/>
      <c r="U50" s="72"/>
      <c r="V50" s="73"/>
      <c r="W50" s="67"/>
      <c r="X50" s="90"/>
      <c r="Y50" s="72"/>
      <c r="Z50" s="56"/>
      <c r="AA50" s="67"/>
      <c r="AB50" s="69"/>
      <c r="AC50" s="72"/>
      <c r="AD50" s="56"/>
      <c r="AE50" s="67">
        <v>23</v>
      </c>
      <c r="AF50" s="69">
        <v>1</v>
      </c>
      <c r="AG50" s="12">
        <f t="shared" si="1"/>
        <v>1</v>
      </c>
      <c r="AH50" s="123">
        <f t="shared" si="2"/>
        <v>1</v>
      </c>
      <c r="AI50" s="179">
        <v>1</v>
      </c>
    </row>
    <row r="51" spans="2:35" ht="30" customHeight="1" thickTop="1" thickBot="1" x14ac:dyDescent="0.3">
      <c r="B51" s="6" t="s">
        <v>573</v>
      </c>
      <c r="C51" s="6" t="s">
        <v>8</v>
      </c>
      <c r="D51" s="6" t="s">
        <v>42</v>
      </c>
      <c r="E51" s="6" t="s">
        <v>10</v>
      </c>
      <c r="F51" s="21">
        <v>549</v>
      </c>
      <c r="G51" s="67"/>
      <c r="H51" s="69"/>
      <c r="I51" s="72"/>
      <c r="J51" s="56"/>
      <c r="K51" s="67"/>
      <c r="L51" s="69"/>
      <c r="M51" s="72"/>
      <c r="N51" s="73"/>
      <c r="O51" s="67"/>
      <c r="P51" s="69"/>
      <c r="Q51" s="72"/>
      <c r="R51" s="73"/>
      <c r="S51" s="67"/>
      <c r="T51" s="69"/>
      <c r="U51" s="72"/>
      <c r="V51" s="73"/>
      <c r="W51" s="67"/>
      <c r="X51" s="90"/>
      <c r="Y51" s="72"/>
      <c r="Z51" s="56"/>
      <c r="AA51" s="67"/>
      <c r="AB51" s="69"/>
      <c r="AC51" s="72"/>
      <c r="AD51" s="56"/>
      <c r="AE51" s="67">
        <v>19</v>
      </c>
      <c r="AF51" s="69">
        <v>1</v>
      </c>
      <c r="AG51" s="12">
        <f t="shared" si="1"/>
        <v>1</v>
      </c>
      <c r="AH51" s="123">
        <f t="shared" si="2"/>
        <v>1</v>
      </c>
      <c r="AI51" s="179">
        <v>1</v>
      </c>
    </row>
    <row r="52" spans="2:35" ht="30" customHeight="1" thickTop="1" thickBot="1" x14ac:dyDescent="0.3">
      <c r="B52" s="6" t="s">
        <v>574</v>
      </c>
      <c r="C52" s="6" t="s">
        <v>8</v>
      </c>
      <c r="D52" s="6" t="s">
        <v>42</v>
      </c>
      <c r="E52" s="6" t="s">
        <v>10</v>
      </c>
      <c r="F52" s="21">
        <v>550</v>
      </c>
      <c r="G52" s="67"/>
      <c r="H52" s="69"/>
      <c r="I52" s="72"/>
      <c r="J52" s="56"/>
      <c r="K52" s="67"/>
      <c r="L52" s="69"/>
      <c r="M52" s="72"/>
      <c r="N52" s="73"/>
      <c r="O52" s="67"/>
      <c r="P52" s="69"/>
      <c r="Q52" s="72"/>
      <c r="R52" s="73"/>
      <c r="S52" s="67"/>
      <c r="T52" s="69"/>
      <c r="U52" s="72"/>
      <c r="V52" s="73"/>
      <c r="W52" s="67"/>
      <c r="X52" s="90"/>
      <c r="Y52" s="72"/>
      <c r="Z52" s="56"/>
      <c r="AA52" s="67"/>
      <c r="AB52" s="69"/>
      <c r="AC52" s="72"/>
      <c r="AD52" s="56"/>
      <c r="AE52" s="67">
        <v>17</v>
      </c>
      <c r="AF52" s="69">
        <v>1</v>
      </c>
      <c r="AG52" s="12">
        <f t="shared" si="1"/>
        <v>1</v>
      </c>
      <c r="AH52" s="123">
        <f t="shared" si="2"/>
        <v>1</v>
      </c>
      <c r="AI52" s="179">
        <v>1</v>
      </c>
    </row>
    <row r="53" spans="2:35" ht="30" customHeight="1" thickTop="1" thickBot="1" x14ac:dyDescent="0.3">
      <c r="B53" s="6" t="s">
        <v>575</v>
      </c>
      <c r="C53" s="6" t="s">
        <v>8</v>
      </c>
      <c r="D53" s="6" t="s">
        <v>42</v>
      </c>
      <c r="E53" s="6" t="s">
        <v>10</v>
      </c>
      <c r="F53" s="21">
        <v>551</v>
      </c>
      <c r="G53" s="67"/>
      <c r="H53" s="69"/>
      <c r="I53" s="72"/>
      <c r="J53" s="56"/>
      <c r="K53" s="67"/>
      <c r="L53" s="69"/>
      <c r="M53" s="72"/>
      <c r="N53" s="73"/>
      <c r="O53" s="67"/>
      <c r="P53" s="69"/>
      <c r="Q53" s="72"/>
      <c r="R53" s="73"/>
      <c r="S53" s="67"/>
      <c r="T53" s="69"/>
      <c r="U53" s="72"/>
      <c r="V53" s="73"/>
      <c r="W53" s="67"/>
      <c r="X53" s="90"/>
      <c r="Y53" s="72"/>
      <c r="Z53" s="56"/>
      <c r="AA53" s="67"/>
      <c r="AB53" s="69"/>
      <c r="AC53" s="72"/>
      <c r="AD53" s="56"/>
      <c r="AE53" s="67">
        <v>20</v>
      </c>
      <c r="AF53" s="69">
        <v>1</v>
      </c>
      <c r="AG53" s="12">
        <f t="shared" si="1"/>
        <v>1</v>
      </c>
      <c r="AH53" s="123">
        <f t="shared" si="2"/>
        <v>1</v>
      </c>
      <c r="AI53" s="179">
        <v>1</v>
      </c>
    </row>
    <row r="54" spans="2:35" ht="30" customHeight="1" thickTop="1" thickBot="1" x14ac:dyDescent="0.3">
      <c r="B54" s="6" t="s">
        <v>576</v>
      </c>
      <c r="C54" s="6" t="s">
        <v>8</v>
      </c>
      <c r="D54" s="6" t="s">
        <v>42</v>
      </c>
      <c r="E54" s="6" t="s">
        <v>10</v>
      </c>
      <c r="F54" s="21">
        <v>552</v>
      </c>
      <c r="G54" s="67"/>
      <c r="H54" s="69"/>
      <c r="I54" s="72"/>
      <c r="J54" s="56"/>
      <c r="K54" s="67"/>
      <c r="L54" s="69"/>
      <c r="M54" s="72"/>
      <c r="N54" s="73"/>
      <c r="O54" s="67"/>
      <c r="P54" s="69"/>
      <c r="Q54" s="72"/>
      <c r="R54" s="73"/>
      <c r="S54" s="67"/>
      <c r="T54" s="69"/>
      <c r="U54" s="72"/>
      <c r="V54" s="73"/>
      <c r="W54" s="67"/>
      <c r="X54" s="90"/>
      <c r="Y54" s="72"/>
      <c r="Z54" s="56"/>
      <c r="AA54" s="67"/>
      <c r="AB54" s="69"/>
      <c r="AC54" s="72"/>
      <c r="AD54" s="56"/>
      <c r="AE54" s="67">
        <v>14</v>
      </c>
      <c r="AF54" s="69">
        <v>1</v>
      </c>
      <c r="AG54" s="12">
        <f t="shared" si="1"/>
        <v>1</v>
      </c>
      <c r="AH54" s="123">
        <f t="shared" si="2"/>
        <v>1</v>
      </c>
      <c r="AI54" s="179">
        <v>1</v>
      </c>
    </row>
    <row r="55" spans="2:35" ht="30" customHeight="1" thickTop="1" thickBot="1" x14ac:dyDescent="0.3">
      <c r="B55" s="6" t="s">
        <v>577</v>
      </c>
      <c r="C55" s="6" t="s">
        <v>8</v>
      </c>
      <c r="D55" s="6" t="s">
        <v>42</v>
      </c>
      <c r="E55" s="6" t="s">
        <v>10</v>
      </c>
      <c r="F55" s="21">
        <v>553</v>
      </c>
      <c r="G55" s="67"/>
      <c r="H55" s="69"/>
      <c r="I55" s="72"/>
      <c r="J55" s="56"/>
      <c r="K55" s="67"/>
      <c r="L55" s="69"/>
      <c r="M55" s="72"/>
      <c r="N55" s="73"/>
      <c r="O55" s="67"/>
      <c r="P55" s="69"/>
      <c r="Q55" s="72"/>
      <c r="R55" s="73"/>
      <c r="S55" s="67"/>
      <c r="T55" s="69"/>
      <c r="U55" s="72"/>
      <c r="V55" s="73"/>
      <c r="W55" s="67"/>
      <c r="X55" s="90"/>
      <c r="Y55" s="72"/>
      <c r="Z55" s="56"/>
      <c r="AA55" s="67"/>
      <c r="AB55" s="69"/>
      <c r="AC55" s="72"/>
      <c r="AD55" s="56"/>
      <c r="AE55" s="67">
        <v>18</v>
      </c>
      <c r="AF55" s="69">
        <v>1</v>
      </c>
      <c r="AG55" s="12">
        <f t="shared" si="1"/>
        <v>1</v>
      </c>
      <c r="AH55" s="123">
        <f t="shared" si="2"/>
        <v>1</v>
      </c>
      <c r="AI55" s="179">
        <v>1</v>
      </c>
    </row>
    <row r="56" spans="2:35" ht="30" customHeight="1" thickTop="1" thickBot="1" x14ac:dyDescent="0.3">
      <c r="B56" s="6" t="s">
        <v>326</v>
      </c>
      <c r="C56" s="6" t="s">
        <v>12</v>
      </c>
      <c r="D56" s="6" t="s">
        <v>42</v>
      </c>
      <c r="E56" s="6" t="s">
        <v>86</v>
      </c>
      <c r="F56" s="21">
        <v>529</v>
      </c>
      <c r="G56" s="67"/>
      <c r="H56" s="69"/>
      <c r="I56" s="72"/>
      <c r="J56" s="56"/>
      <c r="K56" s="67"/>
      <c r="L56" s="69"/>
      <c r="M56" s="72"/>
      <c r="N56" s="73"/>
      <c r="O56" s="67"/>
      <c r="P56" s="69"/>
      <c r="Q56" s="72"/>
      <c r="R56" s="73"/>
      <c r="S56" s="67"/>
      <c r="T56" s="69"/>
      <c r="U56" s="72"/>
      <c r="V56" s="73"/>
      <c r="W56" s="67"/>
      <c r="X56" s="90"/>
      <c r="Y56" s="72"/>
      <c r="Z56" s="56"/>
      <c r="AA56" s="67"/>
      <c r="AB56" s="69"/>
      <c r="AC56" s="72"/>
      <c r="AD56" s="56"/>
      <c r="AE56" s="67"/>
      <c r="AF56" s="69"/>
      <c r="AG56" s="12">
        <f t="shared" si="1"/>
        <v>0</v>
      </c>
      <c r="AH56" s="123"/>
      <c r="AI56" s="179"/>
    </row>
    <row r="57" spans="2:35" ht="30" customHeight="1" thickTop="1" thickBot="1" x14ac:dyDescent="0.3">
      <c r="B57" s="6" t="s">
        <v>377</v>
      </c>
      <c r="C57" s="6" t="s">
        <v>8</v>
      </c>
      <c r="D57" s="6" t="s">
        <v>42</v>
      </c>
      <c r="E57" s="6" t="s">
        <v>10</v>
      </c>
      <c r="F57" s="21">
        <v>542</v>
      </c>
      <c r="G57" s="67"/>
      <c r="H57" s="69"/>
      <c r="I57" s="72"/>
      <c r="J57" s="56"/>
      <c r="K57" s="67"/>
      <c r="L57" s="69"/>
      <c r="M57" s="72"/>
      <c r="N57" s="73"/>
      <c r="O57" s="67"/>
      <c r="P57" s="69"/>
      <c r="Q57" s="72"/>
      <c r="R57" s="73"/>
      <c r="S57" s="67"/>
      <c r="T57" s="69"/>
      <c r="U57" s="72"/>
      <c r="V57" s="73"/>
      <c r="W57" s="67" t="s">
        <v>392</v>
      </c>
      <c r="X57" s="90">
        <v>0</v>
      </c>
      <c r="Y57" s="72"/>
      <c r="Z57" s="56"/>
      <c r="AA57" s="67"/>
      <c r="AB57" s="69"/>
      <c r="AC57" s="72"/>
      <c r="AD57" s="56"/>
      <c r="AE57" s="67"/>
      <c r="AF57" s="69"/>
      <c r="AG57" s="12">
        <f t="shared" si="1"/>
        <v>0</v>
      </c>
      <c r="AH57" s="123"/>
      <c r="AI57" s="182">
        <v>0</v>
      </c>
    </row>
    <row r="58" spans="2:35" ht="15.75" thickTop="1" x14ac:dyDescent="0.25"/>
  </sheetData>
  <sortState ref="B4:AH64">
    <sortCondition descending="1" ref="AH4:AH64"/>
  </sortState>
  <mergeCells count="14">
    <mergeCell ref="AE2:AF2"/>
    <mergeCell ref="AC2:AD2"/>
    <mergeCell ref="AA2:AB2"/>
    <mergeCell ref="B2:F2"/>
    <mergeCell ref="O2:P2"/>
    <mergeCell ref="G2:H2"/>
    <mergeCell ref="I2:J2"/>
    <mergeCell ref="K2:L2"/>
    <mergeCell ref="M2:N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W66"/>
  <sheetViews>
    <sheetView zoomScale="65" zoomScaleNormal="65" workbookViewId="0">
      <selection activeCell="AJ5" sqref="AJ5"/>
    </sheetView>
  </sheetViews>
  <sheetFormatPr defaultRowHeight="15" x14ac:dyDescent="0.25"/>
  <cols>
    <col min="2" max="2" width="31.42578125" style="5"/>
    <col min="3" max="3" width="15" style="5" customWidth="1"/>
    <col min="4" max="5" width="7.42578125" style="5"/>
    <col min="6" max="6" width="9.140625" style="5"/>
    <col min="7" max="35" width="9.140625" style="5" customWidth="1"/>
    <col min="36" max="1036" width="16" style="5"/>
  </cols>
  <sheetData>
    <row r="1" spans="2:35 1037:1037" ht="15.75" thickBot="1" x14ac:dyDescent="0.3"/>
    <row r="2" spans="2:35 1037:1037" s="2" customFormat="1" ht="36" customHeight="1" thickBot="1" x14ac:dyDescent="0.3">
      <c r="B2" s="215" t="s">
        <v>391</v>
      </c>
      <c r="C2" s="215"/>
      <c r="D2" s="215"/>
      <c r="E2" s="215"/>
      <c r="F2" s="216"/>
      <c r="G2" s="206" t="s">
        <v>139</v>
      </c>
      <c r="H2" s="207"/>
      <c r="I2" s="213" t="s">
        <v>141</v>
      </c>
      <c r="J2" s="214"/>
      <c r="K2" s="206" t="s">
        <v>113</v>
      </c>
      <c r="L2" s="207"/>
      <c r="M2" s="213" t="s">
        <v>240</v>
      </c>
      <c r="N2" s="217"/>
      <c r="O2" s="206" t="s">
        <v>251</v>
      </c>
      <c r="P2" s="207"/>
      <c r="Q2" s="213" t="s">
        <v>253</v>
      </c>
      <c r="R2" s="214"/>
      <c r="S2" s="206" t="s">
        <v>295</v>
      </c>
      <c r="T2" s="207"/>
      <c r="U2" s="213" t="s">
        <v>316</v>
      </c>
      <c r="V2" s="214"/>
      <c r="W2" s="206" t="s">
        <v>8</v>
      </c>
      <c r="X2" s="207"/>
      <c r="Y2" s="213" t="s">
        <v>389</v>
      </c>
      <c r="Z2" s="214"/>
      <c r="AA2" s="206" t="s">
        <v>444</v>
      </c>
      <c r="AB2" s="207"/>
      <c r="AC2" s="213" t="s">
        <v>545</v>
      </c>
      <c r="AD2" s="214"/>
      <c r="AE2" s="206" t="s">
        <v>568</v>
      </c>
      <c r="AF2" s="207"/>
      <c r="AG2" s="7"/>
      <c r="AMW2"/>
    </row>
    <row r="3" spans="2:35 1037:1037" ht="30" customHeight="1" thickTop="1" thickBot="1" x14ac:dyDescent="0.3">
      <c r="B3" s="1" t="s">
        <v>1</v>
      </c>
      <c r="C3" s="16" t="s">
        <v>2</v>
      </c>
      <c r="D3" s="16" t="s">
        <v>3</v>
      </c>
      <c r="E3" s="16" t="s">
        <v>4</v>
      </c>
      <c r="F3" s="17" t="s">
        <v>5</v>
      </c>
      <c r="G3" s="169" t="s">
        <v>6</v>
      </c>
      <c r="H3" s="170" t="s">
        <v>140</v>
      </c>
      <c r="I3" s="171" t="s">
        <v>6</v>
      </c>
      <c r="J3" s="172" t="s">
        <v>140</v>
      </c>
      <c r="K3" s="169" t="s">
        <v>6</v>
      </c>
      <c r="L3" s="170" t="s">
        <v>140</v>
      </c>
      <c r="M3" s="171" t="s">
        <v>6</v>
      </c>
      <c r="N3" s="173" t="s">
        <v>140</v>
      </c>
      <c r="O3" s="169" t="s">
        <v>6</v>
      </c>
      <c r="P3" s="170" t="s">
        <v>140</v>
      </c>
      <c r="Q3" s="171" t="s">
        <v>6</v>
      </c>
      <c r="R3" s="172" t="s">
        <v>140</v>
      </c>
      <c r="S3" s="169" t="s">
        <v>6</v>
      </c>
      <c r="T3" s="170" t="s">
        <v>140</v>
      </c>
      <c r="U3" s="171" t="s">
        <v>6</v>
      </c>
      <c r="V3" s="172" t="s">
        <v>140</v>
      </c>
      <c r="W3" s="169" t="s">
        <v>6</v>
      </c>
      <c r="X3" s="170" t="s">
        <v>140</v>
      </c>
      <c r="Y3" s="171" t="s">
        <v>6</v>
      </c>
      <c r="Z3" s="172" t="s">
        <v>140</v>
      </c>
      <c r="AA3" s="169" t="s">
        <v>6</v>
      </c>
      <c r="AB3" s="170" t="s">
        <v>140</v>
      </c>
      <c r="AC3" s="171" t="s">
        <v>6</v>
      </c>
      <c r="AD3" s="172" t="s">
        <v>140</v>
      </c>
      <c r="AE3" s="169" t="s">
        <v>6</v>
      </c>
      <c r="AF3" s="170" t="s">
        <v>140</v>
      </c>
      <c r="AG3" s="12" t="s">
        <v>143</v>
      </c>
      <c r="AH3" s="123" t="s">
        <v>546</v>
      </c>
      <c r="AI3" s="178" t="s">
        <v>598</v>
      </c>
    </row>
    <row r="4" spans="2:35 1037:1037" ht="30" customHeight="1" thickTop="1" thickBot="1" x14ac:dyDescent="0.3">
      <c r="B4" s="3" t="s">
        <v>120</v>
      </c>
      <c r="C4" s="3" t="s">
        <v>126</v>
      </c>
      <c r="D4" s="3" t="s">
        <v>9</v>
      </c>
      <c r="E4" s="3" t="s">
        <v>10</v>
      </c>
      <c r="F4" s="14">
        <v>702</v>
      </c>
      <c r="G4" s="140">
        <v>2</v>
      </c>
      <c r="H4" s="145">
        <v>13</v>
      </c>
      <c r="I4" s="70">
        <v>1</v>
      </c>
      <c r="J4" s="55">
        <v>15</v>
      </c>
      <c r="K4" s="65">
        <v>1</v>
      </c>
      <c r="L4" s="68">
        <v>15</v>
      </c>
      <c r="M4" s="154">
        <v>3</v>
      </c>
      <c r="N4" s="155">
        <v>12</v>
      </c>
      <c r="O4" s="65">
        <v>1</v>
      </c>
      <c r="P4" s="68">
        <v>15</v>
      </c>
      <c r="Q4" s="154">
        <v>2</v>
      </c>
      <c r="R4" s="156">
        <v>13</v>
      </c>
      <c r="S4" s="65">
        <v>1</v>
      </c>
      <c r="T4" s="68">
        <v>15</v>
      </c>
      <c r="U4" s="70">
        <v>1</v>
      </c>
      <c r="V4" s="55">
        <v>15</v>
      </c>
      <c r="W4" s="140">
        <v>2</v>
      </c>
      <c r="X4" s="145">
        <v>13</v>
      </c>
      <c r="Y4" s="70">
        <v>1</v>
      </c>
      <c r="Z4" s="55">
        <v>15</v>
      </c>
      <c r="AA4" s="140">
        <v>2</v>
      </c>
      <c r="AB4" s="145">
        <v>13</v>
      </c>
      <c r="AC4" s="154">
        <v>2</v>
      </c>
      <c r="AD4" s="156">
        <v>13</v>
      </c>
      <c r="AE4" s="140">
        <v>1</v>
      </c>
      <c r="AF4" s="145">
        <v>15</v>
      </c>
      <c r="AG4" s="12">
        <f t="shared" ref="AG4:AG35" si="0">SUM(H4,J4,L4,N4,P4,R4,T4,V4,X4,Z4,AB4,AD4,AF4)</f>
        <v>182</v>
      </c>
      <c r="AH4" s="123">
        <f>SUM(J4,L4,P4,T4,V4,Z4)</f>
        <v>90</v>
      </c>
      <c r="AI4" s="179">
        <v>13</v>
      </c>
    </row>
    <row r="5" spans="2:35 1037:1037" ht="30" customHeight="1" thickTop="1" thickBot="1" x14ac:dyDescent="0.3">
      <c r="B5" s="3" t="s">
        <v>118</v>
      </c>
      <c r="C5" s="3" t="s">
        <v>12</v>
      </c>
      <c r="D5" s="3" t="s">
        <v>9</v>
      </c>
      <c r="E5" s="3" t="s">
        <v>10</v>
      </c>
      <c r="F5" s="14">
        <v>700</v>
      </c>
      <c r="G5" s="138">
        <v>3</v>
      </c>
      <c r="H5" s="139">
        <v>12</v>
      </c>
      <c r="I5" s="70">
        <v>2</v>
      </c>
      <c r="J5" s="55">
        <v>13</v>
      </c>
      <c r="K5" s="65"/>
      <c r="L5" s="68"/>
      <c r="M5" s="70"/>
      <c r="N5" s="71"/>
      <c r="O5" s="65"/>
      <c r="P5" s="68"/>
      <c r="Q5" s="154">
        <v>3</v>
      </c>
      <c r="R5" s="156">
        <v>12</v>
      </c>
      <c r="S5" s="65">
        <v>2</v>
      </c>
      <c r="T5" s="68">
        <v>13</v>
      </c>
      <c r="U5" s="70">
        <v>2</v>
      </c>
      <c r="V5" s="55">
        <v>13</v>
      </c>
      <c r="W5" s="65">
        <v>1</v>
      </c>
      <c r="X5" s="68">
        <v>15</v>
      </c>
      <c r="Y5" s="70"/>
      <c r="Z5" s="55"/>
      <c r="AA5" s="140">
        <v>4</v>
      </c>
      <c r="AB5" s="145">
        <v>11</v>
      </c>
      <c r="AC5" s="70"/>
      <c r="AD5" s="55"/>
      <c r="AE5" s="65">
        <v>2</v>
      </c>
      <c r="AF5" s="68">
        <v>13</v>
      </c>
      <c r="AG5" s="12">
        <f t="shared" si="0"/>
        <v>102</v>
      </c>
      <c r="AH5" s="123">
        <f>SUM(H5,J5,T5,V5,X5,AF5)</f>
        <v>79</v>
      </c>
      <c r="AI5" s="179">
        <v>8</v>
      </c>
    </row>
    <row r="6" spans="2:35 1037:1037" ht="30" customHeight="1" thickTop="1" thickBot="1" x14ac:dyDescent="0.3">
      <c r="B6" s="3" t="s">
        <v>124</v>
      </c>
      <c r="C6" s="3" t="s">
        <v>14</v>
      </c>
      <c r="D6" s="3" t="s">
        <v>9</v>
      </c>
      <c r="E6" s="3" t="s">
        <v>10</v>
      </c>
      <c r="F6" s="14">
        <v>706</v>
      </c>
      <c r="G6" s="65">
        <v>4</v>
      </c>
      <c r="H6" s="68">
        <v>11</v>
      </c>
      <c r="I6" s="70"/>
      <c r="J6" s="55"/>
      <c r="K6" s="65"/>
      <c r="L6" s="68"/>
      <c r="M6" s="154">
        <v>4</v>
      </c>
      <c r="N6" s="155">
        <v>11</v>
      </c>
      <c r="O6" s="65">
        <v>3</v>
      </c>
      <c r="P6" s="68">
        <v>12</v>
      </c>
      <c r="Q6" s="154">
        <v>4</v>
      </c>
      <c r="R6" s="156">
        <v>11</v>
      </c>
      <c r="S6" s="65">
        <v>3</v>
      </c>
      <c r="T6" s="68">
        <v>12</v>
      </c>
      <c r="U6" s="70">
        <v>3</v>
      </c>
      <c r="V6" s="55">
        <v>12</v>
      </c>
      <c r="W6" s="65"/>
      <c r="X6" s="68"/>
      <c r="Y6" s="70">
        <v>2</v>
      </c>
      <c r="Z6" s="55">
        <v>13</v>
      </c>
      <c r="AA6" s="65"/>
      <c r="AB6" s="68"/>
      <c r="AC6" s="70"/>
      <c r="AD6" s="55"/>
      <c r="AE6" s="65">
        <v>3</v>
      </c>
      <c r="AF6" s="68">
        <v>12</v>
      </c>
      <c r="AG6" s="12">
        <f t="shared" si="0"/>
        <v>94</v>
      </c>
      <c r="AH6" s="123">
        <f>SUM(H6,P6,T6,V6,Z6,AF6)</f>
        <v>72</v>
      </c>
      <c r="AI6" s="179">
        <v>8</v>
      </c>
    </row>
    <row r="7" spans="2:35 1037:1037" ht="30" customHeight="1" thickTop="1" thickBot="1" x14ac:dyDescent="0.3">
      <c r="B7" s="3" t="s">
        <v>162</v>
      </c>
      <c r="C7" s="3" t="s">
        <v>14</v>
      </c>
      <c r="D7" s="3" t="s">
        <v>9</v>
      </c>
      <c r="E7" s="3" t="s">
        <v>10</v>
      </c>
      <c r="F7" s="14">
        <v>708</v>
      </c>
      <c r="G7" s="65"/>
      <c r="H7" s="68"/>
      <c r="I7" s="70">
        <v>4</v>
      </c>
      <c r="J7" s="55">
        <v>11</v>
      </c>
      <c r="K7" s="65"/>
      <c r="L7" s="68"/>
      <c r="M7" s="70">
        <v>6</v>
      </c>
      <c r="N7" s="71">
        <v>9</v>
      </c>
      <c r="O7" s="65">
        <v>4</v>
      </c>
      <c r="P7" s="68">
        <v>11</v>
      </c>
      <c r="Q7" s="70"/>
      <c r="R7" s="55"/>
      <c r="S7" s="65">
        <v>5</v>
      </c>
      <c r="T7" s="68">
        <v>10</v>
      </c>
      <c r="U7" s="70"/>
      <c r="V7" s="55"/>
      <c r="W7" s="65">
        <v>3</v>
      </c>
      <c r="X7" s="68">
        <v>12</v>
      </c>
      <c r="Y7" s="70"/>
      <c r="Z7" s="55"/>
      <c r="AA7" s="65"/>
      <c r="AB7" s="68"/>
      <c r="AC7" s="70">
        <v>3</v>
      </c>
      <c r="AD7" s="55">
        <v>12</v>
      </c>
      <c r="AE7" s="65"/>
      <c r="AF7" s="68"/>
      <c r="AG7" s="12">
        <f t="shared" si="0"/>
        <v>65</v>
      </c>
      <c r="AH7" s="123">
        <f>SUM(J7,N7,P7,X7,T7,AD7)</f>
        <v>65</v>
      </c>
      <c r="AI7" s="179">
        <v>6</v>
      </c>
    </row>
    <row r="8" spans="2:35 1037:1037" ht="30" customHeight="1" thickTop="1" thickBot="1" x14ac:dyDescent="0.3">
      <c r="B8" s="3" t="s">
        <v>125</v>
      </c>
      <c r="C8" s="3" t="s">
        <v>85</v>
      </c>
      <c r="D8" s="3" t="s">
        <v>9</v>
      </c>
      <c r="E8" s="3" t="s">
        <v>10</v>
      </c>
      <c r="F8" s="14">
        <v>707</v>
      </c>
      <c r="G8" s="65">
        <v>1</v>
      </c>
      <c r="H8" s="68">
        <v>15</v>
      </c>
      <c r="I8" s="70"/>
      <c r="J8" s="55"/>
      <c r="K8" s="65"/>
      <c r="L8" s="68"/>
      <c r="M8" s="70">
        <v>1</v>
      </c>
      <c r="N8" s="71">
        <v>15</v>
      </c>
      <c r="O8" s="65"/>
      <c r="P8" s="68"/>
      <c r="Q8" s="70">
        <v>1</v>
      </c>
      <c r="R8" s="55">
        <v>15</v>
      </c>
      <c r="S8" s="65"/>
      <c r="T8" s="68"/>
      <c r="U8" s="70"/>
      <c r="V8" s="55"/>
      <c r="W8" s="65"/>
      <c r="X8" s="68"/>
      <c r="Y8" s="70"/>
      <c r="Z8" s="55"/>
      <c r="AA8" s="65">
        <v>1</v>
      </c>
      <c r="AB8" s="68">
        <v>15</v>
      </c>
      <c r="AC8" s="70"/>
      <c r="AD8" s="55"/>
      <c r="AE8" s="65"/>
      <c r="AF8" s="68"/>
      <c r="AG8" s="12">
        <f t="shared" si="0"/>
        <v>60</v>
      </c>
      <c r="AH8" s="123">
        <f>SUM(H8,N8,R8,AB8)</f>
        <v>60</v>
      </c>
      <c r="AI8" s="179">
        <v>4</v>
      </c>
    </row>
    <row r="9" spans="2:35 1037:1037" ht="30" customHeight="1" thickTop="1" thickBot="1" x14ac:dyDescent="0.3">
      <c r="B9" s="3" t="s">
        <v>164</v>
      </c>
      <c r="C9" s="3" t="s">
        <v>14</v>
      </c>
      <c r="D9" s="3" t="s">
        <v>9</v>
      </c>
      <c r="E9" s="3" t="s">
        <v>10</v>
      </c>
      <c r="F9" s="14">
        <v>711</v>
      </c>
      <c r="G9" s="65"/>
      <c r="H9" s="68"/>
      <c r="I9" s="70">
        <v>9</v>
      </c>
      <c r="J9" s="55">
        <v>6</v>
      </c>
      <c r="K9" s="65"/>
      <c r="L9" s="68"/>
      <c r="M9" s="70"/>
      <c r="N9" s="71"/>
      <c r="O9" s="65"/>
      <c r="P9" s="68"/>
      <c r="Q9" s="70"/>
      <c r="R9" s="55"/>
      <c r="S9" s="65"/>
      <c r="T9" s="68"/>
      <c r="U9" s="70">
        <v>6</v>
      </c>
      <c r="V9" s="55">
        <v>9</v>
      </c>
      <c r="W9" s="65">
        <v>4</v>
      </c>
      <c r="X9" s="68">
        <v>11</v>
      </c>
      <c r="Y9" s="70"/>
      <c r="Z9" s="55"/>
      <c r="AA9" s="65">
        <v>7</v>
      </c>
      <c r="AB9" s="68">
        <v>8</v>
      </c>
      <c r="AC9" s="70"/>
      <c r="AD9" s="55"/>
      <c r="AE9" s="65">
        <v>8</v>
      </c>
      <c r="AF9" s="68">
        <v>7</v>
      </c>
      <c r="AG9" s="12">
        <f t="shared" si="0"/>
        <v>41</v>
      </c>
      <c r="AH9" s="123">
        <f>SUM(J9,V9,X9,AB9,AF9)</f>
        <v>41</v>
      </c>
      <c r="AI9" s="179">
        <v>5</v>
      </c>
    </row>
    <row r="10" spans="2:35 1037:1037" ht="30" customHeight="1" thickTop="1" thickBot="1" x14ac:dyDescent="0.3">
      <c r="B10" s="3" t="s">
        <v>119</v>
      </c>
      <c r="C10" s="3" t="s">
        <v>126</v>
      </c>
      <c r="D10" s="3" t="s">
        <v>9</v>
      </c>
      <c r="E10" s="3" t="s">
        <v>10</v>
      </c>
      <c r="F10" s="14">
        <v>701</v>
      </c>
      <c r="G10" s="65">
        <v>5</v>
      </c>
      <c r="H10" s="68">
        <v>10</v>
      </c>
      <c r="I10" s="70">
        <v>7</v>
      </c>
      <c r="J10" s="55">
        <v>8</v>
      </c>
      <c r="K10" s="65">
        <v>3</v>
      </c>
      <c r="L10" s="68">
        <v>12</v>
      </c>
      <c r="M10" s="70"/>
      <c r="N10" s="71"/>
      <c r="O10" s="65"/>
      <c r="P10" s="68"/>
      <c r="Q10" s="70"/>
      <c r="R10" s="55"/>
      <c r="S10" s="65"/>
      <c r="T10" s="68"/>
      <c r="U10" s="70"/>
      <c r="V10" s="55"/>
      <c r="W10" s="65"/>
      <c r="X10" s="68"/>
      <c r="Y10" s="70"/>
      <c r="Z10" s="55"/>
      <c r="AA10" s="65"/>
      <c r="AB10" s="68"/>
      <c r="AC10" s="70"/>
      <c r="AD10" s="55"/>
      <c r="AE10" s="65">
        <v>6</v>
      </c>
      <c r="AF10" s="68">
        <v>9</v>
      </c>
      <c r="AG10" s="12">
        <f t="shared" si="0"/>
        <v>39</v>
      </c>
      <c r="AH10" s="123">
        <f>SUM(H10,J10,L10,AF10)</f>
        <v>39</v>
      </c>
      <c r="AI10" s="179">
        <v>4</v>
      </c>
    </row>
    <row r="11" spans="2:35 1037:1037" ht="30" customHeight="1" thickTop="1" thickBot="1" x14ac:dyDescent="0.3">
      <c r="B11" s="3" t="s">
        <v>79</v>
      </c>
      <c r="C11" s="6" t="s">
        <v>83</v>
      </c>
      <c r="D11" s="3" t="s">
        <v>19</v>
      </c>
      <c r="E11" s="3" t="s">
        <v>10</v>
      </c>
      <c r="F11" s="14">
        <v>729</v>
      </c>
      <c r="G11" s="65"/>
      <c r="H11" s="68"/>
      <c r="I11" s="70"/>
      <c r="J11" s="55"/>
      <c r="K11" s="65"/>
      <c r="L11" s="68"/>
      <c r="M11" s="70"/>
      <c r="N11" s="71"/>
      <c r="O11" s="65"/>
      <c r="P11" s="68"/>
      <c r="Q11" s="70"/>
      <c r="R11" s="55"/>
      <c r="S11" s="65"/>
      <c r="T11" s="68"/>
      <c r="U11" s="70"/>
      <c r="V11" s="55"/>
      <c r="W11" s="65"/>
      <c r="X11" s="68"/>
      <c r="Y11" s="70"/>
      <c r="Z11" s="55"/>
      <c r="AA11" s="65">
        <v>3</v>
      </c>
      <c r="AB11" s="68">
        <v>12</v>
      </c>
      <c r="AC11" s="70">
        <v>1</v>
      </c>
      <c r="AD11" s="55">
        <v>15</v>
      </c>
      <c r="AE11" s="65"/>
      <c r="AF11" s="68"/>
      <c r="AG11" s="12">
        <f t="shared" si="0"/>
        <v>27</v>
      </c>
      <c r="AH11" s="123">
        <f>SUM(AB11,AD11,)</f>
        <v>27</v>
      </c>
      <c r="AI11" s="179">
        <v>2</v>
      </c>
    </row>
    <row r="12" spans="2:35 1037:1037" ht="30" customHeight="1" thickTop="1" thickBot="1" x14ac:dyDescent="0.3">
      <c r="B12" s="3" t="s">
        <v>163</v>
      </c>
      <c r="C12" s="3" t="s">
        <v>113</v>
      </c>
      <c r="D12" s="3" t="s">
        <v>9</v>
      </c>
      <c r="E12" s="3" t="s">
        <v>10</v>
      </c>
      <c r="F12" s="14">
        <v>710</v>
      </c>
      <c r="G12" s="65"/>
      <c r="H12" s="68"/>
      <c r="I12" s="70">
        <v>8</v>
      </c>
      <c r="J12" s="55">
        <v>7</v>
      </c>
      <c r="K12" s="65"/>
      <c r="L12" s="68"/>
      <c r="M12" s="70"/>
      <c r="N12" s="71"/>
      <c r="O12" s="65"/>
      <c r="P12" s="68"/>
      <c r="Q12" s="70"/>
      <c r="R12" s="55"/>
      <c r="S12" s="65"/>
      <c r="T12" s="68"/>
      <c r="U12" s="70">
        <v>5</v>
      </c>
      <c r="V12" s="55">
        <v>10</v>
      </c>
      <c r="W12" s="65"/>
      <c r="X12" s="68"/>
      <c r="Y12" s="70"/>
      <c r="Z12" s="55"/>
      <c r="AA12" s="65">
        <v>5</v>
      </c>
      <c r="AB12" s="68">
        <v>10</v>
      </c>
      <c r="AC12" s="70"/>
      <c r="AD12" s="55"/>
      <c r="AE12" s="65"/>
      <c r="AF12" s="68"/>
      <c r="AG12" s="12">
        <f t="shared" si="0"/>
        <v>27</v>
      </c>
      <c r="AH12" s="123">
        <f>SUM(J12,V12,AB12)</f>
        <v>27</v>
      </c>
      <c r="AI12" s="179">
        <v>3</v>
      </c>
    </row>
    <row r="13" spans="2:35 1037:1037" ht="30" customHeight="1" thickTop="1" thickBot="1" x14ac:dyDescent="0.3">
      <c r="B13" s="3" t="s">
        <v>249</v>
      </c>
      <c r="C13" s="3" t="s">
        <v>133</v>
      </c>
      <c r="D13" s="3" t="s">
        <v>9</v>
      </c>
      <c r="E13" s="3" t="s">
        <v>10</v>
      </c>
      <c r="F13" s="14">
        <v>717</v>
      </c>
      <c r="G13" s="65"/>
      <c r="H13" s="68"/>
      <c r="I13" s="70"/>
      <c r="J13" s="55"/>
      <c r="K13" s="65"/>
      <c r="L13" s="68"/>
      <c r="M13" s="70">
        <v>2</v>
      </c>
      <c r="N13" s="71">
        <v>13</v>
      </c>
      <c r="O13" s="65">
        <v>2</v>
      </c>
      <c r="P13" s="68">
        <v>13</v>
      </c>
      <c r="Q13" s="70"/>
      <c r="R13" s="55"/>
      <c r="S13" s="65"/>
      <c r="T13" s="68"/>
      <c r="U13" s="70"/>
      <c r="V13" s="55"/>
      <c r="W13" s="65"/>
      <c r="X13" s="68"/>
      <c r="Y13" s="70"/>
      <c r="Z13" s="55"/>
      <c r="AA13" s="65"/>
      <c r="AB13" s="68"/>
      <c r="AC13" s="70"/>
      <c r="AD13" s="55"/>
      <c r="AE13" s="65"/>
      <c r="AF13" s="68"/>
      <c r="AG13" s="12">
        <f t="shared" si="0"/>
        <v>26</v>
      </c>
      <c r="AH13" s="123">
        <f>SUM(N13,P13,)</f>
        <v>26</v>
      </c>
      <c r="AI13" s="179">
        <v>2</v>
      </c>
    </row>
    <row r="14" spans="2:35 1037:1037" ht="30" customHeight="1" thickTop="1" thickBot="1" x14ac:dyDescent="0.3">
      <c r="B14" s="3" t="s">
        <v>235</v>
      </c>
      <c r="C14" s="3" t="s">
        <v>126</v>
      </c>
      <c r="D14" s="3" t="s">
        <v>9</v>
      </c>
      <c r="E14" s="3" t="s">
        <v>10</v>
      </c>
      <c r="F14" s="14">
        <v>714</v>
      </c>
      <c r="G14" s="65"/>
      <c r="H14" s="68"/>
      <c r="I14" s="70"/>
      <c r="J14" s="55"/>
      <c r="K14" s="65">
        <v>2</v>
      </c>
      <c r="L14" s="68">
        <v>13</v>
      </c>
      <c r="M14" s="70">
        <v>5</v>
      </c>
      <c r="N14" s="71">
        <v>10</v>
      </c>
      <c r="O14" s="65"/>
      <c r="P14" s="68"/>
      <c r="Q14" s="70"/>
      <c r="R14" s="55"/>
      <c r="S14" s="65"/>
      <c r="T14" s="68"/>
      <c r="U14" s="70"/>
      <c r="V14" s="55"/>
      <c r="W14" s="65"/>
      <c r="X14" s="68"/>
      <c r="Y14" s="70"/>
      <c r="Z14" s="55"/>
      <c r="AA14" s="65"/>
      <c r="AB14" s="68"/>
      <c r="AC14" s="70"/>
      <c r="AD14" s="55"/>
      <c r="AE14" s="65"/>
      <c r="AF14" s="68"/>
      <c r="AG14" s="12">
        <f t="shared" si="0"/>
        <v>23</v>
      </c>
      <c r="AH14" s="123">
        <f>SUM(L14,N14,)</f>
        <v>23</v>
      </c>
      <c r="AI14" s="179">
        <v>2</v>
      </c>
    </row>
    <row r="15" spans="2:35 1037:1037" ht="30" customHeight="1" thickTop="1" thickBot="1" x14ac:dyDescent="0.3">
      <c r="B15" s="3" t="s">
        <v>310</v>
      </c>
      <c r="C15" s="3" t="s">
        <v>14</v>
      </c>
      <c r="D15" s="3" t="s">
        <v>19</v>
      </c>
      <c r="E15" s="3" t="s">
        <v>10</v>
      </c>
      <c r="F15" s="14">
        <v>718</v>
      </c>
      <c r="G15" s="65"/>
      <c r="H15" s="68"/>
      <c r="I15" s="70"/>
      <c r="J15" s="55"/>
      <c r="K15" s="65"/>
      <c r="L15" s="68"/>
      <c r="M15" s="70"/>
      <c r="N15" s="71"/>
      <c r="O15" s="65"/>
      <c r="P15" s="68"/>
      <c r="Q15" s="70"/>
      <c r="R15" s="55"/>
      <c r="S15" s="65">
        <v>4</v>
      </c>
      <c r="T15" s="68">
        <v>11</v>
      </c>
      <c r="U15" s="70"/>
      <c r="V15" s="55"/>
      <c r="W15" s="65"/>
      <c r="X15" s="68"/>
      <c r="Y15" s="70"/>
      <c r="Z15" s="55"/>
      <c r="AA15" s="65"/>
      <c r="AB15" s="68"/>
      <c r="AC15" s="70"/>
      <c r="AD15" s="55"/>
      <c r="AE15" s="65">
        <v>5</v>
      </c>
      <c r="AF15" s="68">
        <v>10</v>
      </c>
      <c r="AG15" s="12">
        <f t="shared" si="0"/>
        <v>21</v>
      </c>
      <c r="AH15" s="123">
        <f>SUM(T15,AF15)</f>
        <v>21</v>
      </c>
      <c r="AI15" s="179">
        <v>2</v>
      </c>
    </row>
    <row r="16" spans="2:35 1037:1037" ht="30" customHeight="1" thickTop="1" thickBot="1" x14ac:dyDescent="0.3">
      <c r="B16" s="3" t="s">
        <v>165</v>
      </c>
      <c r="C16" s="3" t="s">
        <v>12</v>
      </c>
      <c r="D16" s="3" t="s">
        <v>9</v>
      </c>
      <c r="E16" s="3" t="s">
        <v>10</v>
      </c>
      <c r="F16" s="14">
        <v>712</v>
      </c>
      <c r="G16" s="65"/>
      <c r="H16" s="68"/>
      <c r="I16" s="70">
        <v>6</v>
      </c>
      <c r="J16" s="55">
        <v>9</v>
      </c>
      <c r="K16" s="65"/>
      <c r="L16" s="68"/>
      <c r="M16" s="70"/>
      <c r="N16" s="71"/>
      <c r="O16" s="65"/>
      <c r="P16" s="68"/>
      <c r="Q16" s="70"/>
      <c r="R16" s="55"/>
      <c r="S16" s="65"/>
      <c r="T16" s="68"/>
      <c r="U16" s="70">
        <v>4</v>
      </c>
      <c r="V16" s="55">
        <v>11</v>
      </c>
      <c r="W16" s="65"/>
      <c r="X16" s="68"/>
      <c r="Y16" s="70"/>
      <c r="Z16" s="55"/>
      <c r="AA16" s="65"/>
      <c r="AB16" s="68"/>
      <c r="AC16" s="70"/>
      <c r="AD16" s="55"/>
      <c r="AE16" s="65"/>
      <c r="AF16" s="68"/>
      <c r="AG16" s="12">
        <f t="shared" si="0"/>
        <v>20</v>
      </c>
      <c r="AH16" s="123">
        <f>SUM(J16,V16,)</f>
        <v>20</v>
      </c>
      <c r="AI16" s="179">
        <v>2</v>
      </c>
    </row>
    <row r="17" spans="2:35" ht="30" customHeight="1" thickTop="1" thickBot="1" x14ac:dyDescent="0.3">
      <c r="B17" s="3" t="s">
        <v>465</v>
      </c>
      <c r="C17" s="3" t="s">
        <v>14</v>
      </c>
      <c r="D17" s="3"/>
      <c r="E17" s="3" t="s">
        <v>10</v>
      </c>
      <c r="F17" s="14">
        <v>731</v>
      </c>
      <c r="G17" s="65"/>
      <c r="H17" s="68"/>
      <c r="I17" s="70"/>
      <c r="J17" s="55"/>
      <c r="K17" s="65"/>
      <c r="L17" s="68"/>
      <c r="M17" s="70"/>
      <c r="N17" s="71"/>
      <c r="O17" s="65"/>
      <c r="P17" s="68"/>
      <c r="Q17" s="70"/>
      <c r="R17" s="55"/>
      <c r="S17" s="65"/>
      <c r="T17" s="68"/>
      <c r="U17" s="70"/>
      <c r="V17" s="55"/>
      <c r="W17" s="65"/>
      <c r="X17" s="68"/>
      <c r="Y17" s="70"/>
      <c r="Z17" s="55"/>
      <c r="AA17" s="65">
        <v>8</v>
      </c>
      <c r="AB17" s="68">
        <v>7</v>
      </c>
      <c r="AC17" s="70"/>
      <c r="AD17" s="55"/>
      <c r="AE17" s="65">
        <v>4</v>
      </c>
      <c r="AF17" s="68">
        <v>11</v>
      </c>
      <c r="AG17" s="12">
        <f t="shared" si="0"/>
        <v>18</v>
      </c>
      <c r="AH17" s="123">
        <f>SUM(AB17,AF17)</f>
        <v>18</v>
      </c>
      <c r="AI17" s="179">
        <v>2</v>
      </c>
    </row>
    <row r="18" spans="2:35" ht="30" customHeight="1" thickTop="1" thickBot="1" x14ac:dyDescent="0.3">
      <c r="B18" s="6" t="s">
        <v>166</v>
      </c>
      <c r="C18" s="6" t="s">
        <v>12</v>
      </c>
      <c r="D18" s="6" t="s">
        <v>19</v>
      </c>
      <c r="E18" s="6" t="s">
        <v>10</v>
      </c>
      <c r="F18" s="21">
        <v>713</v>
      </c>
      <c r="G18" s="74"/>
      <c r="H18" s="75"/>
      <c r="I18" s="76">
        <v>3</v>
      </c>
      <c r="J18" s="77">
        <v>12</v>
      </c>
      <c r="K18" s="74"/>
      <c r="L18" s="75"/>
      <c r="M18" s="76"/>
      <c r="N18" s="83"/>
      <c r="O18" s="74"/>
      <c r="P18" s="75"/>
      <c r="Q18" s="76"/>
      <c r="R18" s="77"/>
      <c r="S18" s="74"/>
      <c r="T18" s="75"/>
      <c r="U18" s="76"/>
      <c r="V18" s="77"/>
      <c r="W18" s="74"/>
      <c r="X18" s="75"/>
      <c r="Y18" s="76"/>
      <c r="Z18" s="77"/>
      <c r="AA18" s="74"/>
      <c r="AB18" s="75"/>
      <c r="AC18" s="76"/>
      <c r="AD18" s="77"/>
      <c r="AE18" s="74"/>
      <c r="AF18" s="75"/>
      <c r="AG18" s="12">
        <f t="shared" si="0"/>
        <v>12</v>
      </c>
      <c r="AH18" s="123">
        <f>SUM(J18,)</f>
        <v>12</v>
      </c>
      <c r="AI18" s="179">
        <v>1</v>
      </c>
    </row>
    <row r="19" spans="2:35" ht="30" customHeight="1" thickTop="1" thickBot="1" x14ac:dyDescent="0.3">
      <c r="B19" s="6" t="s">
        <v>423</v>
      </c>
      <c r="C19" s="6" t="s">
        <v>424</v>
      </c>
      <c r="D19" s="6" t="s">
        <v>9</v>
      </c>
      <c r="E19" s="6" t="s">
        <v>10</v>
      </c>
      <c r="F19" s="21">
        <v>728</v>
      </c>
      <c r="G19" s="74"/>
      <c r="H19" s="75"/>
      <c r="I19" s="76"/>
      <c r="J19" s="77"/>
      <c r="K19" s="74"/>
      <c r="L19" s="75"/>
      <c r="M19" s="76"/>
      <c r="N19" s="83"/>
      <c r="O19" s="74"/>
      <c r="P19" s="75"/>
      <c r="Q19" s="76"/>
      <c r="R19" s="77"/>
      <c r="S19" s="74"/>
      <c r="T19" s="75"/>
      <c r="U19" s="76"/>
      <c r="V19" s="77"/>
      <c r="W19" s="74"/>
      <c r="X19" s="75"/>
      <c r="Y19" s="76">
        <v>3</v>
      </c>
      <c r="Z19" s="77">
        <v>12</v>
      </c>
      <c r="AA19" s="74"/>
      <c r="AB19" s="75"/>
      <c r="AC19" s="76"/>
      <c r="AD19" s="77"/>
      <c r="AE19" s="74"/>
      <c r="AF19" s="75"/>
      <c r="AG19" s="12">
        <f t="shared" si="0"/>
        <v>12</v>
      </c>
      <c r="AH19" s="123">
        <f>SUM(Z19,)</f>
        <v>12</v>
      </c>
      <c r="AI19" s="179">
        <v>1</v>
      </c>
    </row>
    <row r="20" spans="2:35" ht="30" customHeight="1" thickTop="1" thickBot="1" x14ac:dyDescent="0.3">
      <c r="B20" s="6" t="s">
        <v>236</v>
      </c>
      <c r="C20" s="6" t="s">
        <v>113</v>
      </c>
      <c r="D20" s="6" t="s">
        <v>9</v>
      </c>
      <c r="E20" s="6" t="s">
        <v>10</v>
      </c>
      <c r="F20" s="21">
        <v>715</v>
      </c>
      <c r="G20" s="74"/>
      <c r="H20" s="75"/>
      <c r="I20" s="76"/>
      <c r="J20" s="77"/>
      <c r="K20" s="74">
        <v>4</v>
      </c>
      <c r="L20" s="75">
        <v>11</v>
      </c>
      <c r="M20" s="76"/>
      <c r="N20" s="83"/>
      <c r="O20" s="74"/>
      <c r="P20" s="75"/>
      <c r="Q20" s="76"/>
      <c r="R20" s="77"/>
      <c r="S20" s="74"/>
      <c r="T20" s="75"/>
      <c r="U20" s="76"/>
      <c r="V20" s="77"/>
      <c r="W20" s="74"/>
      <c r="X20" s="75"/>
      <c r="Y20" s="76"/>
      <c r="Z20" s="77"/>
      <c r="AA20" s="74"/>
      <c r="AB20" s="75"/>
      <c r="AC20" s="76"/>
      <c r="AD20" s="77"/>
      <c r="AE20" s="74"/>
      <c r="AF20" s="75"/>
      <c r="AG20" s="12">
        <f t="shared" si="0"/>
        <v>11</v>
      </c>
      <c r="AH20" s="123">
        <f>SUM(L20,)</f>
        <v>11</v>
      </c>
      <c r="AI20" s="179">
        <v>1</v>
      </c>
    </row>
    <row r="21" spans="2:35" ht="30" customHeight="1" thickTop="1" thickBot="1" x14ac:dyDescent="0.3">
      <c r="B21" s="3" t="s">
        <v>128</v>
      </c>
      <c r="C21" s="3" t="s">
        <v>132</v>
      </c>
      <c r="D21" s="3" t="s">
        <v>9</v>
      </c>
      <c r="E21" s="3" t="s">
        <v>10</v>
      </c>
      <c r="F21" s="14">
        <v>709</v>
      </c>
      <c r="G21" s="67"/>
      <c r="H21" s="69"/>
      <c r="I21" s="72">
        <v>5</v>
      </c>
      <c r="J21" s="56">
        <v>10</v>
      </c>
      <c r="K21" s="67"/>
      <c r="L21" s="69"/>
      <c r="M21" s="72"/>
      <c r="N21" s="73"/>
      <c r="O21" s="67"/>
      <c r="P21" s="69"/>
      <c r="Q21" s="72"/>
      <c r="R21" s="56"/>
      <c r="S21" s="67"/>
      <c r="T21" s="69"/>
      <c r="U21" s="72"/>
      <c r="V21" s="56"/>
      <c r="W21" s="67"/>
      <c r="X21" s="69"/>
      <c r="Y21" s="72"/>
      <c r="Z21" s="56"/>
      <c r="AA21" s="67"/>
      <c r="AB21" s="69"/>
      <c r="AC21" s="72"/>
      <c r="AD21" s="56"/>
      <c r="AE21" s="67"/>
      <c r="AF21" s="69"/>
      <c r="AG21" s="12">
        <f t="shared" si="0"/>
        <v>10</v>
      </c>
      <c r="AH21" s="123">
        <f>SUM(J21,)</f>
        <v>10</v>
      </c>
      <c r="AI21" s="179">
        <v>1</v>
      </c>
    </row>
    <row r="22" spans="2:35" ht="30" customHeight="1" thickTop="1" thickBot="1" x14ac:dyDescent="0.3">
      <c r="B22" s="6" t="s">
        <v>237</v>
      </c>
      <c r="C22" s="6" t="s">
        <v>113</v>
      </c>
      <c r="D22" s="6" t="s">
        <v>9</v>
      </c>
      <c r="E22" s="6" t="s">
        <v>10</v>
      </c>
      <c r="F22" s="21">
        <v>716</v>
      </c>
      <c r="G22" s="67"/>
      <c r="H22" s="69"/>
      <c r="I22" s="72"/>
      <c r="J22" s="56"/>
      <c r="K22" s="67">
        <v>5</v>
      </c>
      <c r="L22" s="69">
        <v>10</v>
      </c>
      <c r="M22" s="72"/>
      <c r="N22" s="73"/>
      <c r="O22" s="67"/>
      <c r="P22" s="69"/>
      <c r="Q22" s="72"/>
      <c r="R22" s="56"/>
      <c r="S22" s="67"/>
      <c r="T22" s="69"/>
      <c r="U22" s="72"/>
      <c r="V22" s="56"/>
      <c r="W22" s="67"/>
      <c r="X22" s="69"/>
      <c r="Y22" s="72"/>
      <c r="Z22" s="56"/>
      <c r="AA22" s="67"/>
      <c r="AB22" s="69"/>
      <c r="AC22" s="72"/>
      <c r="AD22" s="56"/>
      <c r="AE22" s="67"/>
      <c r="AF22" s="69"/>
      <c r="AG22" s="12">
        <f t="shared" si="0"/>
        <v>10</v>
      </c>
      <c r="AH22" s="123">
        <f>SUM(L22,)</f>
        <v>10</v>
      </c>
      <c r="AI22" s="179">
        <v>1</v>
      </c>
    </row>
    <row r="23" spans="2:35" ht="30" customHeight="1" thickTop="1" thickBot="1" x14ac:dyDescent="0.3">
      <c r="B23" s="6" t="s">
        <v>381</v>
      </c>
      <c r="C23" s="6" t="s">
        <v>85</v>
      </c>
      <c r="D23" s="6" t="s">
        <v>9</v>
      </c>
      <c r="E23" s="6" t="s">
        <v>10</v>
      </c>
      <c r="F23" s="21">
        <v>727</v>
      </c>
      <c r="G23" s="67"/>
      <c r="H23" s="69"/>
      <c r="I23" s="72"/>
      <c r="J23" s="56"/>
      <c r="K23" s="67"/>
      <c r="L23" s="69"/>
      <c r="M23" s="72"/>
      <c r="N23" s="73"/>
      <c r="O23" s="67"/>
      <c r="P23" s="69"/>
      <c r="Q23" s="72"/>
      <c r="R23" s="56"/>
      <c r="S23" s="67"/>
      <c r="T23" s="69"/>
      <c r="U23" s="72"/>
      <c r="V23" s="56"/>
      <c r="W23" s="67">
        <v>5</v>
      </c>
      <c r="X23" s="69">
        <v>10</v>
      </c>
      <c r="Y23" s="72"/>
      <c r="Z23" s="56"/>
      <c r="AA23" s="67"/>
      <c r="AB23" s="69"/>
      <c r="AC23" s="72"/>
      <c r="AD23" s="56"/>
      <c r="AE23" s="67"/>
      <c r="AF23" s="69"/>
      <c r="AG23" s="12">
        <f t="shared" si="0"/>
        <v>10</v>
      </c>
      <c r="AH23" s="123">
        <f>SUM(X23)</f>
        <v>10</v>
      </c>
      <c r="AI23" s="179">
        <v>1</v>
      </c>
    </row>
    <row r="24" spans="2:35" ht="30" customHeight="1" thickTop="1" thickBot="1" x14ac:dyDescent="0.3">
      <c r="B24" s="6" t="s">
        <v>121</v>
      </c>
      <c r="C24" s="6" t="s">
        <v>126</v>
      </c>
      <c r="D24" s="6" t="s">
        <v>9</v>
      </c>
      <c r="E24" s="6" t="s">
        <v>10</v>
      </c>
      <c r="F24" s="21">
        <v>703</v>
      </c>
      <c r="G24" s="67">
        <v>6</v>
      </c>
      <c r="H24" s="69">
        <v>9</v>
      </c>
      <c r="I24" s="72"/>
      <c r="J24" s="56"/>
      <c r="K24" s="67"/>
      <c r="L24" s="69"/>
      <c r="M24" s="72"/>
      <c r="N24" s="73"/>
      <c r="O24" s="67"/>
      <c r="P24" s="69"/>
      <c r="Q24" s="72"/>
      <c r="R24" s="56"/>
      <c r="S24" s="67"/>
      <c r="T24" s="69"/>
      <c r="U24" s="72"/>
      <c r="V24" s="56"/>
      <c r="W24" s="67"/>
      <c r="X24" s="69"/>
      <c r="Y24" s="72"/>
      <c r="Z24" s="56"/>
      <c r="AA24" s="67"/>
      <c r="AB24" s="69"/>
      <c r="AC24" s="72"/>
      <c r="AD24" s="56"/>
      <c r="AE24" s="67"/>
      <c r="AF24" s="69"/>
      <c r="AG24" s="12">
        <f t="shared" si="0"/>
        <v>9</v>
      </c>
      <c r="AH24" s="123">
        <f>SUM(H24,)</f>
        <v>9</v>
      </c>
      <c r="AI24" s="179">
        <v>1</v>
      </c>
    </row>
    <row r="25" spans="2:35" ht="30" customHeight="1" thickTop="1" thickBot="1" x14ac:dyDescent="0.3">
      <c r="B25" s="6" t="s">
        <v>464</v>
      </c>
      <c r="C25" s="6" t="s">
        <v>12</v>
      </c>
      <c r="D25" s="6"/>
      <c r="E25" s="6" t="s">
        <v>10</v>
      </c>
      <c r="F25" s="21">
        <v>730</v>
      </c>
      <c r="G25" s="67"/>
      <c r="H25" s="69"/>
      <c r="I25" s="72"/>
      <c r="J25" s="56"/>
      <c r="K25" s="67"/>
      <c r="L25" s="69"/>
      <c r="M25" s="72"/>
      <c r="N25" s="73"/>
      <c r="O25" s="67"/>
      <c r="P25" s="69"/>
      <c r="Q25" s="72"/>
      <c r="R25" s="56"/>
      <c r="S25" s="67"/>
      <c r="T25" s="69"/>
      <c r="U25" s="72"/>
      <c r="V25" s="56"/>
      <c r="W25" s="67"/>
      <c r="X25" s="69"/>
      <c r="Y25" s="72"/>
      <c r="Z25" s="56"/>
      <c r="AA25" s="67">
        <v>6</v>
      </c>
      <c r="AB25" s="69">
        <v>9</v>
      </c>
      <c r="AC25" s="72"/>
      <c r="AD25" s="56"/>
      <c r="AE25" s="67"/>
      <c r="AF25" s="69"/>
      <c r="AG25" s="12">
        <f t="shared" si="0"/>
        <v>9</v>
      </c>
      <c r="AH25" s="123">
        <f>SUM(AB25,)</f>
        <v>9</v>
      </c>
      <c r="AI25" s="179">
        <v>1</v>
      </c>
    </row>
    <row r="26" spans="2:35" ht="30" customHeight="1" thickTop="1" thickBot="1" x14ac:dyDescent="0.3">
      <c r="B26" s="6" t="s">
        <v>122</v>
      </c>
      <c r="C26" s="6" t="s">
        <v>126</v>
      </c>
      <c r="D26" s="6" t="s">
        <v>9</v>
      </c>
      <c r="E26" s="6" t="s">
        <v>10</v>
      </c>
      <c r="F26" s="21">
        <v>704</v>
      </c>
      <c r="G26" s="67">
        <v>7</v>
      </c>
      <c r="H26" s="69">
        <v>8</v>
      </c>
      <c r="I26" s="72"/>
      <c r="J26" s="56"/>
      <c r="K26" s="67"/>
      <c r="L26" s="69"/>
      <c r="M26" s="72"/>
      <c r="N26" s="73"/>
      <c r="O26" s="67"/>
      <c r="P26" s="69"/>
      <c r="Q26" s="72"/>
      <c r="R26" s="56"/>
      <c r="S26" s="67"/>
      <c r="T26" s="69"/>
      <c r="U26" s="72"/>
      <c r="V26" s="56"/>
      <c r="W26" s="67"/>
      <c r="X26" s="69"/>
      <c r="Y26" s="72"/>
      <c r="Z26" s="56"/>
      <c r="AA26" s="67"/>
      <c r="AB26" s="69"/>
      <c r="AC26" s="72"/>
      <c r="AD26" s="56"/>
      <c r="AE26" s="67"/>
      <c r="AF26" s="69"/>
      <c r="AG26" s="12">
        <f t="shared" si="0"/>
        <v>8</v>
      </c>
      <c r="AH26" s="123">
        <f>SUM(H26,)</f>
        <v>8</v>
      </c>
      <c r="AI26" s="179">
        <v>1</v>
      </c>
    </row>
    <row r="27" spans="2:35" ht="30" customHeight="1" thickTop="1" thickBot="1" x14ac:dyDescent="0.3">
      <c r="B27" s="6" t="s">
        <v>329</v>
      </c>
      <c r="C27" s="6" t="s">
        <v>126</v>
      </c>
      <c r="D27" s="6" t="s">
        <v>9</v>
      </c>
      <c r="E27" s="6" t="s">
        <v>10</v>
      </c>
      <c r="F27" s="21">
        <v>719</v>
      </c>
      <c r="G27" s="67"/>
      <c r="H27" s="69"/>
      <c r="I27" s="72"/>
      <c r="J27" s="56"/>
      <c r="K27" s="67"/>
      <c r="L27" s="69"/>
      <c r="M27" s="72"/>
      <c r="N27" s="73"/>
      <c r="O27" s="67"/>
      <c r="P27" s="69"/>
      <c r="Q27" s="72"/>
      <c r="R27" s="56"/>
      <c r="S27" s="67"/>
      <c r="T27" s="69"/>
      <c r="U27" s="72">
        <v>7</v>
      </c>
      <c r="V27" s="56">
        <v>8</v>
      </c>
      <c r="W27" s="67"/>
      <c r="X27" s="69"/>
      <c r="Y27" s="72"/>
      <c r="Z27" s="56"/>
      <c r="AA27" s="67"/>
      <c r="AB27" s="69"/>
      <c r="AC27" s="72"/>
      <c r="AD27" s="56"/>
      <c r="AE27" s="67"/>
      <c r="AF27" s="69"/>
      <c r="AG27" s="12">
        <f t="shared" si="0"/>
        <v>8</v>
      </c>
      <c r="AH27" s="123">
        <f>SUM(V27,)</f>
        <v>8</v>
      </c>
      <c r="AI27" s="179">
        <v>1</v>
      </c>
    </row>
    <row r="28" spans="2:35" ht="30" customHeight="1" thickTop="1" thickBot="1" x14ac:dyDescent="0.3">
      <c r="B28" s="6" t="s">
        <v>469</v>
      </c>
      <c r="C28" s="6" t="s">
        <v>458</v>
      </c>
      <c r="D28" s="6"/>
      <c r="E28" s="6" t="s">
        <v>10</v>
      </c>
      <c r="F28" s="21">
        <v>735</v>
      </c>
      <c r="G28" s="67"/>
      <c r="H28" s="69"/>
      <c r="I28" s="72"/>
      <c r="J28" s="56"/>
      <c r="K28" s="67"/>
      <c r="L28" s="69"/>
      <c r="M28" s="72"/>
      <c r="N28" s="73"/>
      <c r="O28" s="67"/>
      <c r="P28" s="69"/>
      <c r="Q28" s="72"/>
      <c r="R28" s="56"/>
      <c r="S28" s="67"/>
      <c r="T28" s="69"/>
      <c r="U28" s="72"/>
      <c r="V28" s="56"/>
      <c r="W28" s="67"/>
      <c r="X28" s="69"/>
      <c r="Y28" s="72"/>
      <c r="Z28" s="56"/>
      <c r="AA28" s="67">
        <v>12</v>
      </c>
      <c r="AB28" s="69">
        <v>3</v>
      </c>
      <c r="AC28" s="72"/>
      <c r="AD28" s="56"/>
      <c r="AE28" s="67">
        <v>10</v>
      </c>
      <c r="AF28" s="69">
        <v>5</v>
      </c>
      <c r="AG28" s="12">
        <f t="shared" si="0"/>
        <v>8</v>
      </c>
      <c r="AH28" s="123">
        <f>SUM(AB28,AF28)</f>
        <v>8</v>
      </c>
      <c r="AI28" s="179">
        <v>2</v>
      </c>
    </row>
    <row r="29" spans="2:35" ht="30" customHeight="1" thickTop="1" thickBot="1" x14ac:dyDescent="0.3">
      <c r="B29" s="6" t="s">
        <v>579</v>
      </c>
      <c r="C29" s="6" t="s">
        <v>14</v>
      </c>
      <c r="D29" s="6" t="s">
        <v>9</v>
      </c>
      <c r="E29" s="6" t="s">
        <v>10</v>
      </c>
      <c r="F29" s="21">
        <v>762</v>
      </c>
      <c r="G29" s="67"/>
      <c r="H29" s="69"/>
      <c r="I29" s="72"/>
      <c r="J29" s="56"/>
      <c r="K29" s="67"/>
      <c r="L29" s="69"/>
      <c r="M29" s="72"/>
      <c r="N29" s="73"/>
      <c r="O29" s="67"/>
      <c r="P29" s="69"/>
      <c r="Q29" s="72"/>
      <c r="R29" s="56"/>
      <c r="S29" s="67"/>
      <c r="T29" s="69"/>
      <c r="U29" s="72"/>
      <c r="V29" s="56"/>
      <c r="W29" s="67"/>
      <c r="X29" s="69"/>
      <c r="Y29" s="72"/>
      <c r="Z29" s="56"/>
      <c r="AA29" s="67"/>
      <c r="AB29" s="69"/>
      <c r="AC29" s="72"/>
      <c r="AD29" s="56"/>
      <c r="AE29" s="67">
        <v>7</v>
      </c>
      <c r="AF29" s="69">
        <v>8</v>
      </c>
      <c r="AG29" s="12">
        <f t="shared" si="0"/>
        <v>8</v>
      </c>
      <c r="AH29" s="123">
        <f>SUM(AF29)</f>
        <v>8</v>
      </c>
      <c r="AI29" s="179">
        <v>1</v>
      </c>
    </row>
    <row r="30" spans="2:35" ht="30" customHeight="1" thickTop="1" thickBot="1" x14ac:dyDescent="0.3">
      <c r="B30" s="6" t="s">
        <v>123</v>
      </c>
      <c r="C30" s="6" t="s">
        <v>126</v>
      </c>
      <c r="D30" s="6" t="s">
        <v>9</v>
      </c>
      <c r="E30" s="6" t="s">
        <v>10</v>
      </c>
      <c r="F30" s="21">
        <v>705</v>
      </c>
      <c r="G30" s="67">
        <v>8</v>
      </c>
      <c r="H30" s="69">
        <v>7</v>
      </c>
      <c r="I30" s="72"/>
      <c r="J30" s="56"/>
      <c r="K30" s="67"/>
      <c r="L30" s="69"/>
      <c r="M30" s="72"/>
      <c r="N30" s="73"/>
      <c r="O30" s="67"/>
      <c r="P30" s="69"/>
      <c r="Q30" s="72"/>
      <c r="R30" s="56"/>
      <c r="S30" s="67"/>
      <c r="T30" s="69"/>
      <c r="U30" s="72"/>
      <c r="V30" s="56"/>
      <c r="W30" s="67"/>
      <c r="X30" s="69"/>
      <c r="Y30" s="72"/>
      <c r="Z30" s="56"/>
      <c r="AA30" s="67">
        <v>29</v>
      </c>
      <c r="AB30" s="69">
        <v>1</v>
      </c>
      <c r="AC30" s="72"/>
      <c r="AD30" s="56"/>
      <c r="AE30" s="67"/>
      <c r="AF30" s="69"/>
      <c r="AG30" s="12">
        <f t="shared" si="0"/>
        <v>8</v>
      </c>
      <c r="AH30" s="123">
        <f>SUM(H30,)</f>
        <v>7</v>
      </c>
      <c r="AI30" s="179">
        <v>2</v>
      </c>
    </row>
    <row r="31" spans="2:35" ht="30" customHeight="1" thickTop="1" thickBot="1" x14ac:dyDescent="0.3">
      <c r="B31" s="6" t="s">
        <v>331</v>
      </c>
      <c r="C31" s="6" t="s">
        <v>337</v>
      </c>
      <c r="D31" s="6" t="s">
        <v>9</v>
      </c>
      <c r="E31" s="6" t="s">
        <v>10</v>
      </c>
      <c r="F31" s="21">
        <v>721</v>
      </c>
      <c r="G31" s="67"/>
      <c r="H31" s="69"/>
      <c r="I31" s="72"/>
      <c r="J31" s="56"/>
      <c r="K31" s="67"/>
      <c r="L31" s="69"/>
      <c r="M31" s="72"/>
      <c r="N31" s="73"/>
      <c r="O31" s="67"/>
      <c r="P31" s="69"/>
      <c r="Q31" s="72"/>
      <c r="R31" s="56"/>
      <c r="S31" s="67"/>
      <c r="T31" s="69"/>
      <c r="U31" s="72">
        <v>8</v>
      </c>
      <c r="V31" s="56">
        <v>7</v>
      </c>
      <c r="W31" s="67"/>
      <c r="X31" s="69"/>
      <c r="Y31" s="72"/>
      <c r="Z31" s="56"/>
      <c r="AA31" s="67"/>
      <c r="AB31" s="69"/>
      <c r="AC31" s="72"/>
      <c r="AD31" s="56"/>
      <c r="AE31" s="67"/>
      <c r="AF31" s="69"/>
      <c r="AG31" s="12">
        <f t="shared" si="0"/>
        <v>7</v>
      </c>
      <c r="AH31" s="123">
        <f>SUM(V31,)</f>
        <v>7</v>
      </c>
      <c r="AI31" s="179">
        <v>1</v>
      </c>
    </row>
    <row r="32" spans="2:35" ht="30" customHeight="1" thickTop="1" thickBot="1" x14ac:dyDescent="0.3">
      <c r="B32" s="6" t="s">
        <v>332</v>
      </c>
      <c r="C32" s="6" t="s">
        <v>337</v>
      </c>
      <c r="D32" s="6" t="s">
        <v>9</v>
      </c>
      <c r="E32" s="6" t="s">
        <v>10</v>
      </c>
      <c r="F32" s="21">
        <v>722</v>
      </c>
      <c r="G32" s="67"/>
      <c r="H32" s="69"/>
      <c r="I32" s="72"/>
      <c r="J32" s="56"/>
      <c r="K32" s="67"/>
      <c r="L32" s="69"/>
      <c r="M32" s="72"/>
      <c r="N32" s="73"/>
      <c r="O32" s="67"/>
      <c r="P32" s="69"/>
      <c r="Q32" s="72"/>
      <c r="R32" s="56"/>
      <c r="S32" s="67"/>
      <c r="T32" s="69"/>
      <c r="U32" s="72">
        <v>9</v>
      </c>
      <c r="V32" s="56">
        <v>6</v>
      </c>
      <c r="W32" s="67"/>
      <c r="X32" s="69"/>
      <c r="Y32" s="72"/>
      <c r="Z32" s="56"/>
      <c r="AA32" s="67"/>
      <c r="AB32" s="69"/>
      <c r="AC32" s="72"/>
      <c r="AD32" s="56"/>
      <c r="AE32" s="67"/>
      <c r="AF32" s="69"/>
      <c r="AG32" s="12">
        <f t="shared" si="0"/>
        <v>6</v>
      </c>
      <c r="AH32" s="123">
        <f>SUM(V32,)</f>
        <v>6</v>
      </c>
      <c r="AI32" s="179">
        <v>1</v>
      </c>
    </row>
    <row r="33" spans="2:35" ht="30" customHeight="1" thickTop="1" thickBot="1" x14ac:dyDescent="0.3">
      <c r="B33" s="6" t="s">
        <v>466</v>
      </c>
      <c r="C33" s="6" t="s">
        <v>458</v>
      </c>
      <c r="D33" s="6"/>
      <c r="E33" s="6" t="s">
        <v>10</v>
      </c>
      <c r="F33" s="21">
        <v>732</v>
      </c>
      <c r="G33" s="67"/>
      <c r="H33" s="69"/>
      <c r="I33" s="72"/>
      <c r="J33" s="56"/>
      <c r="K33" s="67"/>
      <c r="L33" s="69"/>
      <c r="M33" s="72"/>
      <c r="N33" s="73"/>
      <c r="O33" s="67"/>
      <c r="P33" s="69"/>
      <c r="Q33" s="72"/>
      <c r="R33" s="56"/>
      <c r="S33" s="67"/>
      <c r="T33" s="69"/>
      <c r="U33" s="72"/>
      <c r="V33" s="56"/>
      <c r="W33" s="67"/>
      <c r="X33" s="69"/>
      <c r="Y33" s="72"/>
      <c r="Z33" s="56"/>
      <c r="AA33" s="67">
        <v>9</v>
      </c>
      <c r="AB33" s="69">
        <v>6</v>
      </c>
      <c r="AC33" s="72"/>
      <c r="AD33" s="56"/>
      <c r="AE33" s="67"/>
      <c r="AF33" s="69"/>
      <c r="AG33" s="12">
        <f t="shared" si="0"/>
        <v>6</v>
      </c>
      <c r="AH33" s="123">
        <f>SUM(AB33,)</f>
        <v>6</v>
      </c>
      <c r="AI33" s="179">
        <v>1</v>
      </c>
    </row>
    <row r="34" spans="2:35" ht="30" customHeight="1" thickTop="1" thickBot="1" x14ac:dyDescent="0.3">
      <c r="B34" s="6" t="s">
        <v>578</v>
      </c>
      <c r="C34" s="6" t="s">
        <v>113</v>
      </c>
      <c r="D34" s="6" t="s">
        <v>9</v>
      </c>
      <c r="E34" s="6" t="s">
        <v>10</v>
      </c>
      <c r="F34" s="21">
        <v>761</v>
      </c>
      <c r="G34" s="67"/>
      <c r="H34" s="69"/>
      <c r="I34" s="72"/>
      <c r="J34" s="56"/>
      <c r="K34" s="67"/>
      <c r="L34" s="69"/>
      <c r="M34" s="72"/>
      <c r="N34" s="73"/>
      <c r="O34" s="67"/>
      <c r="P34" s="69"/>
      <c r="Q34" s="72"/>
      <c r="R34" s="56"/>
      <c r="S34" s="67"/>
      <c r="T34" s="69"/>
      <c r="U34" s="72"/>
      <c r="V34" s="56"/>
      <c r="W34" s="67"/>
      <c r="X34" s="69"/>
      <c r="Y34" s="72"/>
      <c r="Z34" s="56"/>
      <c r="AA34" s="67"/>
      <c r="AB34" s="69"/>
      <c r="AC34" s="72"/>
      <c r="AD34" s="56"/>
      <c r="AE34" s="67">
        <v>9</v>
      </c>
      <c r="AF34" s="69">
        <v>6</v>
      </c>
      <c r="AG34" s="12">
        <f t="shared" si="0"/>
        <v>6</v>
      </c>
      <c r="AH34" s="123">
        <f>SUM(AF34)</f>
        <v>6</v>
      </c>
      <c r="AI34" s="179">
        <v>1</v>
      </c>
    </row>
    <row r="35" spans="2:35" ht="30" customHeight="1" thickTop="1" thickBot="1" x14ac:dyDescent="0.3">
      <c r="B35" s="6" t="s">
        <v>333</v>
      </c>
      <c r="C35" s="6" t="s">
        <v>337</v>
      </c>
      <c r="D35" s="6" t="s">
        <v>9</v>
      </c>
      <c r="E35" s="6" t="s">
        <v>10</v>
      </c>
      <c r="F35" s="21">
        <v>723</v>
      </c>
      <c r="G35" s="67"/>
      <c r="H35" s="69"/>
      <c r="I35" s="72"/>
      <c r="J35" s="56"/>
      <c r="K35" s="67"/>
      <c r="L35" s="69"/>
      <c r="M35" s="72"/>
      <c r="N35" s="73"/>
      <c r="O35" s="67"/>
      <c r="P35" s="69"/>
      <c r="Q35" s="72"/>
      <c r="R35" s="56"/>
      <c r="S35" s="67"/>
      <c r="T35" s="69"/>
      <c r="U35" s="72">
        <v>10</v>
      </c>
      <c r="V35" s="56">
        <v>5</v>
      </c>
      <c r="W35" s="67"/>
      <c r="X35" s="69"/>
      <c r="Y35" s="72"/>
      <c r="Z35" s="56"/>
      <c r="AA35" s="67"/>
      <c r="AB35" s="69"/>
      <c r="AC35" s="72"/>
      <c r="AD35" s="56"/>
      <c r="AE35" s="67"/>
      <c r="AF35" s="69"/>
      <c r="AG35" s="12">
        <f t="shared" si="0"/>
        <v>5</v>
      </c>
      <c r="AH35" s="123">
        <f>SUM(V35,)</f>
        <v>5</v>
      </c>
      <c r="AI35" s="179">
        <v>1</v>
      </c>
    </row>
    <row r="36" spans="2:35" ht="30" customHeight="1" thickTop="1" thickBot="1" x14ac:dyDescent="0.3">
      <c r="B36" s="6" t="s">
        <v>467</v>
      </c>
      <c r="C36" s="6" t="s">
        <v>85</v>
      </c>
      <c r="D36" s="6"/>
      <c r="E36" s="6" t="s">
        <v>10</v>
      </c>
      <c r="F36" s="21">
        <v>733</v>
      </c>
      <c r="G36" s="67"/>
      <c r="H36" s="69"/>
      <c r="I36" s="72"/>
      <c r="J36" s="56"/>
      <c r="K36" s="67"/>
      <c r="L36" s="69"/>
      <c r="M36" s="72"/>
      <c r="N36" s="73"/>
      <c r="O36" s="67"/>
      <c r="P36" s="69"/>
      <c r="Q36" s="72"/>
      <c r="R36" s="56"/>
      <c r="S36" s="67"/>
      <c r="T36" s="69"/>
      <c r="U36" s="72"/>
      <c r="V36" s="56"/>
      <c r="W36" s="67"/>
      <c r="X36" s="69"/>
      <c r="Y36" s="72"/>
      <c r="Z36" s="56"/>
      <c r="AA36" s="67">
        <v>10</v>
      </c>
      <c r="AB36" s="69">
        <v>5</v>
      </c>
      <c r="AC36" s="72"/>
      <c r="AD36" s="56"/>
      <c r="AE36" s="67"/>
      <c r="AF36" s="69"/>
      <c r="AG36" s="12">
        <f t="shared" ref="AG36:AG65" si="1">SUM(H36,J36,L36,N36,P36,R36,T36,V36,X36,Z36,AB36,AD36,AF36)</f>
        <v>5</v>
      </c>
      <c r="AH36" s="123">
        <f>SUM(AB36,)</f>
        <v>5</v>
      </c>
      <c r="AI36" s="179">
        <v>1</v>
      </c>
    </row>
    <row r="37" spans="2:35" ht="30" customHeight="1" thickTop="1" thickBot="1" x14ac:dyDescent="0.3">
      <c r="B37" s="6" t="s">
        <v>336</v>
      </c>
      <c r="C37" s="6" t="s">
        <v>337</v>
      </c>
      <c r="D37" s="6" t="s">
        <v>9</v>
      </c>
      <c r="E37" s="6" t="s">
        <v>10</v>
      </c>
      <c r="F37" s="21">
        <v>726</v>
      </c>
      <c r="G37" s="67"/>
      <c r="H37" s="69"/>
      <c r="I37" s="72"/>
      <c r="J37" s="56"/>
      <c r="K37" s="67"/>
      <c r="L37" s="69"/>
      <c r="M37" s="72"/>
      <c r="N37" s="73"/>
      <c r="O37" s="67"/>
      <c r="P37" s="69"/>
      <c r="Q37" s="72"/>
      <c r="R37" s="56"/>
      <c r="S37" s="67"/>
      <c r="T37" s="69"/>
      <c r="U37" s="72">
        <v>11</v>
      </c>
      <c r="V37" s="56">
        <v>4</v>
      </c>
      <c r="W37" s="67"/>
      <c r="X37" s="69"/>
      <c r="Y37" s="72"/>
      <c r="Z37" s="56"/>
      <c r="AA37" s="67"/>
      <c r="AB37" s="69"/>
      <c r="AC37" s="72"/>
      <c r="AD37" s="56"/>
      <c r="AE37" s="67"/>
      <c r="AF37" s="69"/>
      <c r="AG37" s="12">
        <f t="shared" si="1"/>
        <v>4</v>
      </c>
      <c r="AH37" s="123">
        <f>SUM(V37,)</f>
        <v>4</v>
      </c>
      <c r="AI37" s="179">
        <v>1</v>
      </c>
    </row>
    <row r="38" spans="2:35" ht="30" customHeight="1" thickTop="1" thickBot="1" x14ac:dyDescent="0.3">
      <c r="B38" s="6" t="s">
        <v>468</v>
      </c>
      <c r="C38" s="6" t="s">
        <v>458</v>
      </c>
      <c r="D38" s="6"/>
      <c r="E38" s="6" t="s">
        <v>10</v>
      </c>
      <c r="F38" s="21">
        <v>734</v>
      </c>
      <c r="G38" s="67"/>
      <c r="H38" s="69"/>
      <c r="I38" s="72"/>
      <c r="J38" s="56"/>
      <c r="K38" s="67"/>
      <c r="L38" s="69"/>
      <c r="M38" s="72"/>
      <c r="N38" s="73"/>
      <c r="O38" s="67"/>
      <c r="P38" s="69"/>
      <c r="Q38" s="72"/>
      <c r="R38" s="56"/>
      <c r="S38" s="67"/>
      <c r="T38" s="69"/>
      <c r="U38" s="72"/>
      <c r="V38" s="56"/>
      <c r="W38" s="67"/>
      <c r="X38" s="69"/>
      <c r="Y38" s="72"/>
      <c r="Z38" s="56"/>
      <c r="AA38" s="67">
        <v>11</v>
      </c>
      <c r="AB38" s="69">
        <v>4</v>
      </c>
      <c r="AC38" s="72"/>
      <c r="AD38" s="56"/>
      <c r="AE38" s="67"/>
      <c r="AF38" s="69"/>
      <c r="AG38" s="12">
        <f t="shared" si="1"/>
        <v>4</v>
      </c>
      <c r="AH38" s="123">
        <f>SUM(AB38,)</f>
        <v>4</v>
      </c>
      <c r="AI38" s="179">
        <v>1</v>
      </c>
    </row>
    <row r="39" spans="2:35" ht="30" customHeight="1" thickTop="1" thickBot="1" x14ac:dyDescent="0.3">
      <c r="B39" s="6" t="s">
        <v>334</v>
      </c>
      <c r="C39" s="6" t="s">
        <v>337</v>
      </c>
      <c r="D39" s="6" t="s">
        <v>9</v>
      </c>
      <c r="E39" s="6" t="s">
        <v>10</v>
      </c>
      <c r="F39" s="21">
        <v>724</v>
      </c>
      <c r="G39" s="67"/>
      <c r="H39" s="69"/>
      <c r="I39" s="72"/>
      <c r="J39" s="56"/>
      <c r="K39" s="67"/>
      <c r="L39" s="69"/>
      <c r="M39" s="72"/>
      <c r="N39" s="73"/>
      <c r="O39" s="67"/>
      <c r="P39" s="69"/>
      <c r="Q39" s="72"/>
      <c r="R39" s="56"/>
      <c r="S39" s="67"/>
      <c r="T39" s="69"/>
      <c r="U39" s="72">
        <v>12</v>
      </c>
      <c r="V39" s="56">
        <v>3</v>
      </c>
      <c r="W39" s="67"/>
      <c r="X39" s="69"/>
      <c r="Y39" s="72"/>
      <c r="Z39" s="56"/>
      <c r="AA39" s="67"/>
      <c r="AB39" s="69"/>
      <c r="AC39" s="72"/>
      <c r="AD39" s="56"/>
      <c r="AE39" s="67"/>
      <c r="AF39" s="69"/>
      <c r="AG39" s="12">
        <f t="shared" si="1"/>
        <v>3</v>
      </c>
      <c r="AH39" s="123">
        <f>SUM(V39,)</f>
        <v>3</v>
      </c>
      <c r="AI39" s="179">
        <v>1</v>
      </c>
    </row>
    <row r="40" spans="2:35" ht="30" customHeight="1" thickTop="1" thickBot="1" x14ac:dyDescent="0.3">
      <c r="B40" s="6" t="s">
        <v>335</v>
      </c>
      <c r="C40" s="6" t="s">
        <v>337</v>
      </c>
      <c r="D40" s="6" t="s">
        <v>9</v>
      </c>
      <c r="E40" s="6" t="s">
        <v>10</v>
      </c>
      <c r="F40" s="21">
        <v>725</v>
      </c>
      <c r="G40" s="67"/>
      <c r="H40" s="69"/>
      <c r="I40" s="72"/>
      <c r="J40" s="56"/>
      <c r="K40" s="67"/>
      <c r="L40" s="69"/>
      <c r="M40" s="72"/>
      <c r="N40" s="73"/>
      <c r="O40" s="67"/>
      <c r="P40" s="69"/>
      <c r="Q40" s="72"/>
      <c r="R40" s="56"/>
      <c r="S40" s="67"/>
      <c r="T40" s="69"/>
      <c r="U40" s="72">
        <v>13</v>
      </c>
      <c r="V40" s="56">
        <v>2</v>
      </c>
      <c r="W40" s="67"/>
      <c r="X40" s="69"/>
      <c r="Y40" s="72"/>
      <c r="Z40" s="56"/>
      <c r="AA40" s="67"/>
      <c r="AB40" s="69"/>
      <c r="AC40" s="72"/>
      <c r="AD40" s="56"/>
      <c r="AE40" s="67"/>
      <c r="AF40" s="69"/>
      <c r="AG40" s="12">
        <f t="shared" si="1"/>
        <v>2</v>
      </c>
      <c r="AH40" s="123">
        <f>SUM(V40,)</f>
        <v>2</v>
      </c>
      <c r="AI40" s="179">
        <v>1</v>
      </c>
    </row>
    <row r="41" spans="2:35" ht="30" customHeight="1" thickTop="1" thickBot="1" x14ac:dyDescent="0.3">
      <c r="B41" s="6" t="s">
        <v>470</v>
      </c>
      <c r="C41" s="6" t="s">
        <v>458</v>
      </c>
      <c r="D41" s="6"/>
      <c r="E41" s="6" t="s">
        <v>10</v>
      </c>
      <c r="F41" s="21">
        <v>736</v>
      </c>
      <c r="G41" s="67"/>
      <c r="H41" s="69"/>
      <c r="I41" s="72"/>
      <c r="J41" s="56"/>
      <c r="K41" s="67"/>
      <c r="L41" s="69"/>
      <c r="M41" s="72"/>
      <c r="N41" s="73"/>
      <c r="O41" s="67"/>
      <c r="P41" s="69"/>
      <c r="Q41" s="72"/>
      <c r="R41" s="56"/>
      <c r="S41" s="67"/>
      <c r="T41" s="69"/>
      <c r="U41" s="72"/>
      <c r="V41" s="56"/>
      <c r="W41" s="67"/>
      <c r="X41" s="69"/>
      <c r="Y41" s="72"/>
      <c r="Z41" s="56"/>
      <c r="AA41" s="67">
        <v>13</v>
      </c>
      <c r="AB41" s="69">
        <v>2</v>
      </c>
      <c r="AC41" s="72"/>
      <c r="AD41" s="56"/>
      <c r="AE41" s="67"/>
      <c r="AF41" s="69"/>
      <c r="AG41" s="12">
        <f t="shared" si="1"/>
        <v>2</v>
      </c>
      <c r="AH41" s="123">
        <f>SUM(AB41,)</f>
        <v>2</v>
      </c>
      <c r="AI41" s="179">
        <v>1</v>
      </c>
    </row>
    <row r="42" spans="2:35" ht="30" customHeight="1" thickTop="1" thickBot="1" x14ac:dyDescent="0.3">
      <c r="B42" s="6" t="s">
        <v>330</v>
      </c>
      <c r="C42" s="6" t="s">
        <v>12</v>
      </c>
      <c r="D42" s="6" t="s">
        <v>9</v>
      </c>
      <c r="E42" s="6" t="s">
        <v>10</v>
      </c>
      <c r="F42" s="21">
        <v>720</v>
      </c>
      <c r="G42" s="67"/>
      <c r="H42" s="69"/>
      <c r="I42" s="72"/>
      <c r="J42" s="56"/>
      <c r="K42" s="67"/>
      <c r="L42" s="69"/>
      <c r="M42" s="72"/>
      <c r="N42" s="73"/>
      <c r="O42" s="67"/>
      <c r="P42" s="69"/>
      <c r="Q42" s="72"/>
      <c r="R42" s="56"/>
      <c r="S42" s="67"/>
      <c r="T42" s="69"/>
      <c r="U42" s="72">
        <v>14</v>
      </c>
      <c r="V42" s="56">
        <v>1</v>
      </c>
      <c r="W42" s="67"/>
      <c r="X42" s="69"/>
      <c r="Y42" s="72"/>
      <c r="Z42" s="56"/>
      <c r="AA42" s="67"/>
      <c r="AB42" s="69"/>
      <c r="AC42" s="72"/>
      <c r="AD42" s="56"/>
      <c r="AE42" s="67"/>
      <c r="AF42" s="69"/>
      <c r="AG42" s="12">
        <f t="shared" si="1"/>
        <v>1</v>
      </c>
      <c r="AH42" s="123">
        <f>SUM(V42,)</f>
        <v>1</v>
      </c>
      <c r="AI42" s="179">
        <v>1</v>
      </c>
    </row>
    <row r="43" spans="2:35" ht="30" customHeight="1" thickTop="1" thickBot="1" x14ac:dyDescent="0.3">
      <c r="B43" s="6" t="s">
        <v>471</v>
      </c>
      <c r="C43" s="6" t="s">
        <v>472</v>
      </c>
      <c r="D43" s="6"/>
      <c r="E43" s="6" t="s">
        <v>10</v>
      </c>
      <c r="F43" s="21">
        <v>737</v>
      </c>
      <c r="G43" s="67"/>
      <c r="H43" s="69"/>
      <c r="I43" s="72"/>
      <c r="J43" s="56"/>
      <c r="K43" s="67"/>
      <c r="L43" s="69"/>
      <c r="M43" s="72"/>
      <c r="N43" s="73"/>
      <c r="O43" s="67"/>
      <c r="P43" s="69"/>
      <c r="Q43" s="72"/>
      <c r="R43" s="56"/>
      <c r="S43" s="67"/>
      <c r="T43" s="69"/>
      <c r="U43" s="72"/>
      <c r="V43" s="56"/>
      <c r="W43" s="67"/>
      <c r="X43" s="69"/>
      <c r="Y43" s="72"/>
      <c r="Z43" s="56"/>
      <c r="AA43" s="67">
        <v>14</v>
      </c>
      <c r="AB43" s="69">
        <v>1</v>
      </c>
      <c r="AC43" s="72"/>
      <c r="AD43" s="56"/>
      <c r="AE43" s="67"/>
      <c r="AF43" s="69"/>
      <c r="AG43" s="12">
        <f t="shared" si="1"/>
        <v>1</v>
      </c>
      <c r="AH43" s="123">
        <f t="shared" ref="AH43:AH65" si="2">SUM(AB43,)</f>
        <v>1</v>
      </c>
      <c r="AI43" s="179">
        <v>1</v>
      </c>
    </row>
    <row r="44" spans="2:35" ht="30" customHeight="1" thickTop="1" thickBot="1" x14ac:dyDescent="0.3">
      <c r="B44" s="6" t="s">
        <v>473</v>
      </c>
      <c r="C44" s="6" t="s">
        <v>458</v>
      </c>
      <c r="D44" s="6"/>
      <c r="E44" s="6" t="s">
        <v>10</v>
      </c>
      <c r="F44" s="21">
        <v>738</v>
      </c>
      <c r="G44" s="67"/>
      <c r="H44" s="69"/>
      <c r="I44" s="72"/>
      <c r="J44" s="56"/>
      <c r="K44" s="67"/>
      <c r="L44" s="69"/>
      <c r="M44" s="72"/>
      <c r="N44" s="73"/>
      <c r="O44" s="67"/>
      <c r="P44" s="69"/>
      <c r="Q44" s="72"/>
      <c r="R44" s="56"/>
      <c r="S44" s="67"/>
      <c r="T44" s="69"/>
      <c r="U44" s="72"/>
      <c r="V44" s="56"/>
      <c r="W44" s="67"/>
      <c r="X44" s="69"/>
      <c r="Y44" s="72"/>
      <c r="Z44" s="56"/>
      <c r="AA44" s="67">
        <v>15</v>
      </c>
      <c r="AB44" s="69">
        <v>1</v>
      </c>
      <c r="AC44" s="72"/>
      <c r="AD44" s="56"/>
      <c r="AE44" s="67"/>
      <c r="AF44" s="69"/>
      <c r="AG44" s="12">
        <f t="shared" si="1"/>
        <v>1</v>
      </c>
      <c r="AH44" s="123">
        <f t="shared" si="2"/>
        <v>1</v>
      </c>
      <c r="AI44" s="179">
        <v>1</v>
      </c>
    </row>
    <row r="45" spans="2:35" ht="30" customHeight="1" thickTop="1" thickBot="1" x14ac:dyDescent="0.3">
      <c r="B45" s="6" t="s">
        <v>474</v>
      </c>
      <c r="C45" s="6" t="s">
        <v>475</v>
      </c>
      <c r="D45" s="6"/>
      <c r="E45" s="6" t="s">
        <v>10</v>
      </c>
      <c r="F45" s="21">
        <v>739</v>
      </c>
      <c r="G45" s="67"/>
      <c r="H45" s="69"/>
      <c r="I45" s="72"/>
      <c r="J45" s="56"/>
      <c r="K45" s="67"/>
      <c r="L45" s="69"/>
      <c r="M45" s="72"/>
      <c r="N45" s="73"/>
      <c r="O45" s="67"/>
      <c r="P45" s="69"/>
      <c r="Q45" s="72"/>
      <c r="R45" s="56"/>
      <c r="S45" s="67"/>
      <c r="T45" s="69"/>
      <c r="U45" s="72"/>
      <c r="V45" s="56"/>
      <c r="W45" s="67"/>
      <c r="X45" s="69"/>
      <c r="Y45" s="72"/>
      <c r="Z45" s="56"/>
      <c r="AA45" s="67">
        <v>16</v>
      </c>
      <c r="AB45" s="69">
        <v>1</v>
      </c>
      <c r="AC45" s="72"/>
      <c r="AD45" s="56"/>
      <c r="AE45" s="67"/>
      <c r="AF45" s="69"/>
      <c r="AG45" s="12">
        <f t="shared" si="1"/>
        <v>1</v>
      </c>
      <c r="AH45" s="123">
        <f t="shared" si="2"/>
        <v>1</v>
      </c>
      <c r="AI45" s="179">
        <v>1</v>
      </c>
    </row>
    <row r="46" spans="2:35" ht="30" customHeight="1" thickTop="1" thickBot="1" x14ac:dyDescent="0.3">
      <c r="B46" s="6" t="s">
        <v>476</v>
      </c>
      <c r="C46" s="6" t="s">
        <v>475</v>
      </c>
      <c r="D46" s="6"/>
      <c r="E46" s="6" t="s">
        <v>10</v>
      </c>
      <c r="F46" s="21">
        <v>740</v>
      </c>
      <c r="G46" s="67"/>
      <c r="H46" s="69"/>
      <c r="I46" s="72"/>
      <c r="J46" s="56"/>
      <c r="K46" s="67"/>
      <c r="L46" s="69"/>
      <c r="M46" s="72"/>
      <c r="N46" s="73"/>
      <c r="O46" s="67"/>
      <c r="P46" s="69"/>
      <c r="Q46" s="72"/>
      <c r="R46" s="56"/>
      <c r="S46" s="67"/>
      <c r="T46" s="69"/>
      <c r="U46" s="72"/>
      <c r="V46" s="56"/>
      <c r="W46" s="67"/>
      <c r="X46" s="69"/>
      <c r="Y46" s="72"/>
      <c r="Z46" s="56"/>
      <c r="AA46" s="67">
        <v>17</v>
      </c>
      <c r="AB46" s="69">
        <v>1</v>
      </c>
      <c r="AC46" s="72"/>
      <c r="AD46" s="56"/>
      <c r="AE46" s="67"/>
      <c r="AF46" s="69"/>
      <c r="AG46" s="12">
        <f t="shared" si="1"/>
        <v>1</v>
      </c>
      <c r="AH46" s="123">
        <f t="shared" si="2"/>
        <v>1</v>
      </c>
      <c r="AI46" s="179">
        <v>1</v>
      </c>
    </row>
    <row r="47" spans="2:35" ht="30" customHeight="1" thickTop="1" thickBot="1" x14ac:dyDescent="0.3">
      <c r="B47" s="6" t="s">
        <v>477</v>
      </c>
      <c r="C47" s="6" t="s">
        <v>458</v>
      </c>
      <c r="D47" s="6"/>
      <c r="E47" s="6" t="s">
        <v>502</v>
      </c>
      <c r="F47" s="21">
        <v>741</v>
      </c>
      <c r="G47" s="67"/>
      <c r="H47" s="69"/>
      <c r="I47" s="72"/>
      <c r="J47" s="56"/>
      <c r="K47" s="67"/>
      <c r="L47" s="69"/>
      <c r="M47" s="72"/>
      <c r="N47" s="73"/>
      <c r="O47" s="67"/>
      <c r="P47" s="69"/>
      <c r="Q47" s="72"/>
      <c r="R47" s="56"/>
      <c r="S47" s="67"/>
      <c r="T47" s="69"/>
      <c r="U47" s="72"/>
      <c r="V47" s="56"/>
      <c r="W47" s="67"/>
      <c r="X47" s="69"/>
      <c r="Y47" s="72"/>
      <c r="Z47" s="56"/>
      <c r="AA47" s="67">
        <v>18</v>
      </c>
      <c r="AB47" s="69">
        <v>1</v>
      </c>
      <c r="AC47" s="72"/>
      <c r="AD47" s="56"/>
      <c r="AE47" s="67"/>
      <c r="AF47" s="69"/>
      <c r="AG47" s="12">
        <f t="shared" si="1"/>
        <v>1</v>
      </c>
      <c r="AH47" s="123">
        <f t="shared" si="2"/>
        <v>1</v>
      </c>
      <c r="AI47" s="179">
        <v>1</v>
      </c>
    </row>
    <row r="48" spans="2:35" ht="30" customHeight="1" thickTop="1" thickBot="1" x14ac:dyDescent="0.3">
      <c r="B48" s="6" t="s">
        <v>478</v>
      </c>
      <c r="C48" s="6" t="s">
        <v>479</v>
      </c>
      <c r="D48" s="6"/>
      <c r="E48" s="6" t="s">
        <v>10</v>
      </c>
      <c r="F48" s="21">
        <v>742</v>
      </c>
      <c r="G48" s="67"/>
      <c r="H48" s="69"/>
      <c r="I48" s="72"/>
      <c r="J48" s="56"/>
      <c r="K48" s="67"/>
      <c r="L48" s="69"/>
      <c r="M48" s="72"/>
      <c r="N48" s="73"/>
      <c r="O48" s="67"/>
      <c r="P48" s="69"/>
      <c r="Q48" s="72"/>
      <c r="R48" s="56"/>
      <c r="S48" s="67"/>
      <c r="T48" s="69"/>
      <c r="U48" s="72"/>
      <c r="V48" s="56"/>
      <c r="W48" s="67"/>
      <c r="X48" s="69"/>
      <c r="Y48" s="72"/>
      <c r="Z48" s="56"/>
      <c r="AA48" s="67">
        <v>19</v>
      </c>
      <c r="AB48" s="69">
        <v>1</v>
      </c>
      <c r="AC48" s="72"/>
      <c r="AD48" s="56"/>
      <c r="AE48" s="67"/>
      <c r="AF48" s="69"/>
      <c r="AG48" s="12">
        <f t="shared" si="1"/>
        <v>1</v>
      </c>
      <c r="AH48" s="123">
        <f t="shared" si="2"/>
        <v>1</v>
      </c>
      <c r="AI48" s="179">
        <v>1</v>
      </c>
    </row>
    <row r="49" spans="2:35" ht="30" customHeight="1" thickTop="1" thickBot="1" x14ac:dyDescent="0.3">
      <c r="B49" s="6" t="s">
        <v>480</v>
      </c>
      <c r="C49" s="6" t="s">
        <v>472</v>
      </c>
      <c r="D49" s="6"/>
      <c r="E49" s="6" t="s">
        <v>10</v>
      </c>
      <c r="F49" s="21">
        <v>743</v>
      </c>
      <c r="G49" s="67"/>
      <c r="H49" s="69"/>
      <c r="I49" s="72"/>
      <c r="J49" s="56"/>
      <c r="K49" s="67"/>
      <c r="L49" s="69"/>
      <c r="M49" s="72"/>
      <c r="N49" s="73"/>
      <c r="O49" s="67"/>
      <c r="P49" s="69"/>
      <c r="Q49" s="72"/>
      <c r="R49" s="56"/>
      <c r="S49" s="67"/>
      <c r="T49" s="69"/>
      <c r="U49" s="72"/>
      <c r="V49" s="56"/>
      <c r="W49" s="67"/>
      <c r="X49" s="69"/>
      <c r="Y49" s="72"/>
      <c r="Z49" s="56"/>
      <c r="AA49" s="67">
        <v>20</v>
      </c>
      <c r="AB49" s="69">
        <v>1</v>
      </c>
      <c r="AC49" s="72"/>
      <c r="AD49" s="56"/>
      <c r="AE49" s="67"/>
      <c r="AF49" s="69"/>
      <c r="AG49" s="12">
        <f t="shared" si="1"/>
        <v>1</v>
      </c>
      <c r="AH49" s="123">
        <f t="shared" si="2"/>
        <v>1</v>
      </c>
      <c r="AI49" s="179">
        <v>1</v>
      </c>
    </row>
    <row r="50" spans="2:35" ht="30" customHeight="1" thickTop="1" thickBot="1" x14ac:dyDescent="0.3">
      <c r="B50" s="6" t="s">
        <v>481</v>
      </c>
      <c r="C50" s="6" t="s">
        <v>472</v>
      </c>
      <c r="D50" s="6"/>
      <c r="E50" s="6" t="s">
        <v>10</v>
      </c>
      <c r="F50" s="21">
        <v>744</v>
      </c>
      <c r="G50" s="67"/>
      <c r="H50" s="69"/>
      <c r="I50" s="72"/>
      <c r="J50" s="56"/>
      <c r="K50" s="67"/>
      <c r="L50" s="69"/>
      <c r="M50" s="72"/>
      <c r="N50" s="73"/>
      <c r="O50" s="67"/>
      <c r="P50" s="69"/>
      <c r="Q50" s="72"/>
      <c r="R50" s="56"/>
      <c r="S50" s="67"/>
      <c r="T50" s="69"/>
      <c r="U50" s="72"/>
      <c r="V50" s="56"/>
      <c r="W50" s="67"/>
      <c r="X50" s="69"/>
      <c r="Y50" s="72"/>
      <c r="Z50" s="56"/>
      <c r="AA50" s="67">
        <v>21</v>
      </c>
      <c r="AB50" s="69">
        <v>1</v>
      </c>
      <c r="AC50" s="72"/>
      <c r="AD50" s="56"/>
      <c r="AE50" s="67"/>
      <c r="AF50" s="69"/>
      <c r="AG50" s="12">
        <f t="shared" si="1"/>
        <v>1</v>
      </c>
      <c r="AH50" s="123">
        <f t="shared" si="2"/>
        <v>1</v>
      </c>
      <c r="AI50" s="179">
        <v>1</v>
      </c>
    </row>
    <row r="51" spans="2:35" ht="30" customHeight="1" thickTop="1" thickBot="1" x14ac:dyDescent="0.3">
      <c r="B51" s="6" t="s">
        <v>482</v>
      </c>
      <c r="C51" s="6" t="s">
        <v>189</v>
      </c>
      <c r="D51" s="6"/>
      <c r="E51" s="6" t="s">
        <v>10</v>
      </c>
      <c r="F51" s="21">
        <v>745</v>
      </c>
      <c r="G51" s="67"/>
      <c r="H51" s="69"/>
      <c r="I51" s="72"/>
      <c r="J51" s="56"/>
      <c r="K51" s="67"/>
      <c r="L51" s="69"/>
      <c r="M51" s="72"/>
      <c r="N51" s="73"/>
      <c r="O51" s="67"/>
      <c r="P51" s="69"/>
      <c r="Q51" s="72"/>
      <c r="R51" s="56"/>
      <c r="S51" s="67"/>
      <c r="T51" s="69"/>
      <c r="U51" s="72"/>
      <c r="V51" s="56"/>
      <c r="W51" s="67"/>
      <c r="X51" s="69"/>
      <c r="Y51" s="72"/>
      <c r="Z51" s="56"/>
      <c r="AA51" s="67">
        <v>22</v>
      </c>
      <c r="AB51" s="69">
        <v>1</v>
      </c>
      <c r="AC51" s="72"/>
      <c r="AD51" s="56"/>
      <c r="AE51" s="67"/>
      <c r="AF51" s="69"/>
      <c r="AG51" s="12">
        <f t="shared" si="1"/>
        <v>1</v>
      </c>
      <c r="AH51" s="123">
        <f t="shared" si="2"/>
        <v>1</v>
      </c>
      <c r="AI51" s="179">
        <v>1</v>
      </c>
    </row>
    <row r="52" spans="2:35" ht="30" customHeight="1" thickTop="1" thickBot="1" x14ac:dyDescent="0.3">
      <c r="B52" s="6" t="s">
        <v>483</v>
      </c>
      <c r="C52" s="6" t="s">
        <v>189</v>
      </c>
      <c r="D52" s="6"/>
      <c r="E52" s="6" t="s">
        <v>10</v>
      </c>
      <c r="F52" s="21">
        <v>746</v>
      </c>
      <c r="G52" s="67"/>
      <c r="H52" s="69"/>
      <c r="I52" s="72"/>
      <c r="J52" s="56"/>
      <c r="K52" s="67"/>
      <c r="L52" s="69"/>
      <c r="M52" s="72"/>
      <c r="N52" s="73"/>
      <c r="O52" s="67"/>
      <c r="P52" s="69"/>
      <c r="Q52" s="72"/>
      <c r="R52" s="56"/>
      <c r="S52" s="67"/>
      <c r="T52" s="69"/>
      <c r="U52" s="72"/>
      <c r="V52" s="56"/>
      <c r="W52" s="67"/>
      <c r="X52" s="69"/>
      <c r="Y52" s="72"/>
      <c r="Z52" s="56"/>
      <c r="AA52" s="67">
        <v>23</v>
      </c>
      <c r="AB52" s="69">
        <v>1</v>
      </c>
      <c r="AC52" s="72"/>
      <c r="AD52" s="56"/>
      <c r="AE52" s="67"/>
      <c r="AF52" s="69"/>
      <c r="AG52" s="12">
        <f t="shared" si="1"/>
        <v>1</v>
      </c>
      <c r="AH52" s="123">
        <f t="shared" si="2"/>
        <v>1</v>
      </c>
      <c r="AI52" s="179">
        <v>1</v>
      </c>
    </row>
    <row r="53" spans="2:35" ht="30" customHeight="1" thickTop="1" thickBot="1" x14ac:dyDescent="0.3">
      <c r="B53" s="6" t="s">
        <v>484</v>
      </c>
      <c r="C53" s="6" t="s">
        <v>485</v>
      </c>
      <c r="D53" s="6"/>
      <c r="E53" s="6" t="s">
        <v>10</v>
      </c>
      <c r="F53" s="21">
        <v>747</v>
      </c>
      <c r="G53" s="67"/>
      <c r="H53" s="69"/>
      <c r="I53" s="72"/>
      <c r="J53" s="56"/>
      <c r="K53" s="67"/>
      <c r="L53" s="69"/>
      <c r="M53" s="72"/>
      <c r="N53" s="73"/>
      <c r="O53" s="67"/>
      <c r="P53" s="69"/>
      <c r="Q53" s="72"/>
      <c r="R53" s="56"/>
      <c r="S53" s="67"/>
      <c r="T53" s="69"/>
      <c r="U53" s="72"/>
      <c r="V53" s="56"/>
      <c r="W53" s="67"/>
      <c r="X53" s="69"/>
      <c r="Y53" s="72"/>
      <c r="Z53" s="56"/>
      <c r="AA53" s="67">
        <v>25</v>
      </c>
      <c r="AB53" s="69">
        <v>1</v>
      </c>
      <c r="AC53" s="72"/>
      <c r="AD53" s="56"/>
      <c r="AE53" s="67"/>
      <c r="AF53" s="69"/>
      <c r="AG53" s="12">
        <f t="shared" si="1"/>
        <v>1</v>
      </c>
      <c r="AH53" s="123">
        <f t="shared" si="2"/>
        <v>1</v>
      </c>
      <c r="AI53" s="179">
        <v>1</v>
      </c>
    </row>
    <row r="54" spans="2:35" ht="30" customHeight="1" thickTop="1" thickBot="1" x14ac:dyDescent="0.3">
      <c r="B54" s="6" t="s">
        <v>486</v>
      </c>
      <c r="C54" s="6" t="s">
        <v>485</v>
      </c>
      <c r="D54" s="6"/>
      <c r="E54" s="6" t="s">
        <v>10</v>
      </c>
      <c r="F54" s="21">
        <v>748</v>
      </c>
      <c r="G54" s="67"/>
      <c r="H54" s="69"/>
      <c r="I54" s="72"/>
      <c r="J54" s="56"/>
      <c r="K54" s="67"/>
      <c r="L54" s="69"/>
      <c r="M54" s="72"/>
      <c r="N54" s="73"/>
      <c r="O54" s="67"/>
      <c r="P54" s="69"/>
      <c r="Q54" s="72"/>
      <c r="R54" s="56"/>
      <c r="S54" s="67"/>
      <c r="T54" s="69"/>
      <c r="U54" s="72"/>
      <c r="V54" s="56"/>
      <c r="W54" s="67"/>
      <c r="X54" s="69"/>
      <c r="Y54" s="72"/>
      <c r="Z54" s="56"/>
      <c r="AA54" s="67">
        <v>26</v>
      </c>
      <c r="AB54" s="69">
        <v>1</v>
      </c>
      <c r="AC54" s="72"/>
      <c r="AD54" s="56"/>
      <c r="AE54" s="67"/>
      <c r="AF54" s="69"/>
      <c r="AG54" s="12">
        <f t="shared" si="1"/>
        <v>1</v>
      </c>
      <c r="AH54" s="123">
        <f t="shared" si="2"/>
        <v>1</v>
      </c>
      <c r="AI54" s="179">
        <v>1</v>
      </c>
    </row>
    <row r="55" spans="2:35" ht="30" customHeight="1" thickTop="1" thickBot="1" x14ac:dyDescent="0.3">
      <c r="B55" s="6" t="s">
        <v>487</v>
      </c>
      <c r="C55" s="6" t="s">
        <v>458</v>
      </c>
      <c r="D55" s="6"/>
      <c r="E55" s="6" t="s">
        <v>10</v>
      </c>
      <c r="F55" s="21">
        <v>749</v>
      </c>
      <c r="G55" s="67"/>
      <c r="H55" s="69"/>
      <c r="I55" s="72"/>
      <c r="J55" s="56"/>
      <c r="K55" s="67"/>
      <c r="L55" s="69"/>
      <c r="M55" s="72"/>
      <c r="N55" s="73"/>
      <c r="O55" s="67"/>
      <c r="P55" s="69"/>
      <c r="Q55" s="72"/>
      <c r="R55" s="56"/>
      <c r="S55" s="67"/>
      <c r="T55" s="69"/>
      <c r="U55" s="72"/>
      <c r="V55" s="56"/>
      <c r="W55" s="67"/>
      <c r="X55" s="69"/>
      <c r="Y55" s="72"/>
      <c r="Z55" s="56"/>
      <c r="AA55" s="67">
        <v>27</v>
      </c>
      <c r="AB55" s="69">
        <v>1</v>
      </c>
      <c r="AC55" s="72"/>
      <c r="AD55" s="56"/>
      <c r="AE55" s="67"/>
      <c r="AF55" s="69"/>
      <c r="AG55" s="12">
        <f t="shared" si="1"/>
        <v>1</v>
      </c>
      <c r="AH55" s="123">
        <f t="shared" si="2"/>
        <v>1</v>
      </c>
      <c r="AI55" s="179">
        <v>1</v>
      </c>
    </row>
    <row r="56" spans="2:35" ht="30" customHeight="1" thickTop="1" thickBot="1" x14ac:dyDescent="0.3">
      <c r="B56" s="6" t="s">
        <v>488</v>
      </c>
      <c r="C56" s="6" t="s">
        <v>458</v>
      </c>
      <c r="D56" s="6"/>
      <c r="E56" s="6" t="s">
        <v>10</v>
      </c>
      <c r="F56" s="21">
        <v>750</v>
      </c>
      <c r="G56" s="67"/>
      <c r="H56" s="69"/>
      <c r="I56" s="72"/>
      <c r="J56" s="56"/>
      <c r="K56" s="67"/>
      <c r="L56" s="69"/>
      <c r="M56" s="72"/>
      <c r="N56" s="73"/>
      <c r="O56" s="67"/>
      <c r="P56" s="69"/>
      <c r="Q56" s="72"/>
      <c r="R56" s="56"/>
      <c r="S56" s="67"/>
      <c r="T56" s="69"/>
      <c r="U56" s="72"/>
      <c r="V56" s="56"/>
      <c r="W56" s="67"/>
      <c r="X56" s="69"/>
      <c r="Y56" s="72"/>
      <c r="Z56" s="56"/>
      <c r="AA56" s="67">
        <v>28</v>
      </c>
      <c r="AB56" s="69">
        <v>1</v>
      </c>
      <c r="AC56" s="72"/>
      <c r="AD56" s="56"/>
      <c r="AE56" s="67"/>
      <c r="AF56" s="69"/>
      <c r="AG56" s="12">
        <f t="shared" si="1"/>
        <v>1</v>
      </c>
      <c r="AH56" s="123">
        <f t="shared" si="2"/>
        <v>1</v>
      </c>
      <c r="AI56" s="179">
        <v>1</v>
      </c>
    </row>
    <row r="57" spans="2:35" ht="30" customHeight="1" thickTop="1" thickBot="1" x14ac:dyDescent="0.3">
      <c r="B57" s="6" t="s">
        <v>489</v>
      </c>
      <c r="C57" s="6" t="s">
        <v>490</v>
      </c>
      <c r="D57" s="6"/>
      <c r="E57" s="6" t="s">
        <v>10</v>
      </c>
      <c r="F57" s="21">
        <v>751</v>
      </c>
      <c r="G57" s="67"/>
      <c r="H57" s="69"/>
      <c r="I57" s="72"/>
      <c r="J57" s="56"/>
      <c r="K57" s="67"/>
      <c r="L57" s="69"/>
      <c r="M57" s="72"/>
      <c r="N57" s="73"/>
      <c r="O57" s="67"/>
      <c r="P57" s="69"/>
      <c r="Q57" s="72"/>
      <c r="R57" s="56"/>
      <c r="S57" s="67"/>
      <c r="T57" s="69"/>
      <c r="U57" s="72"/>
      <c r="V57" s="56"/>
      <c r="W57" s="67"/>
      <c r="X57" s="69"/>
      <c r="Y57" s="72"/>
      <c r="Z57" s="56"/>
      <c r="AA57" s="67">
        <v>30</v>
      </c>
      <c r="AB57" s="69">
        <v>1</v>
      </c>
      <c r="AC57" s="72"/>
      <c r="AD57" s="56"/>
      <c r="AE57" s="67"/>
      <c r="AF57" s="69"/>
      <c r="AG57" s="12">
        <f t="shared" si="1"/>
        <v>1</v>
      </c>
      <c r="AH57" s="123">
        <f t="shared" si="2"/>
        <v>1</v>
      </c>
      <c r="AI57" s="179">
        <v>1</v>
      </c>
    </row>
    <row r="58" spans="2:35" ht="30" customHeight="1" thickTop="1" thickBot="1" x14ac:dyDescent="0.3">
      <c r="B58" s="6" t="s">
        <v>491</v>
      </c>
      <c r="C58" s="6" t="s">
        <v>492</v>
      </c>
      <c r="D58" s="6"/>
      <c r="E58" s="6" t="s">
        <v>10</v>
      </c>
      <c r="F58" s="21">
        <v>752</v>
      </c>
      <c r="G58" s="67"/>
      <c r="H58" s="69"/>
      <c r="I58" s="72"/>
      <c r="J58" s="56"/>
      <c r="K58" s="67"/>
      <c r="L58" s="69"/>
      <c r="M58" s="72"/>
      <c r="N58" s="73"/>
      <c r="O58" s="67"/>
      <c r="P58" s="69"/>
      <c r="Q58" s="72"/>
      <c r="R58" s="56"/>
      <c r="S58" s="67"/>
      <c r="T58" s="69"/>
      <c r="U58" s="72"/>
      <c r="V58" s="56"/>
      <c r="W58" s="67"/>
      <c r="X58" s="69"/>
      <c r="Y58" s="72"/>
      <c r="Z58" s="56"/>
      <c r="AA58" s="67">
        <v>31</v>
      </c>
      <c r="AB58" s="69">
        <v>1</v>
      </c>
      <c r="AC58" s="72"/>
      <c r="AD58" s="56"/>
      <c r="AE58" s="67"/>
      <c r="AF58" s="69"/>
      <c r="AG58" s="12">
        <f t="shared" si="1"/>
        <v>1</v>
      </c>
      <c r="AH58" s="123">
        <f t="shared" si="2"/>
        <v>1</v>
      </c>
      <c r="AI58" s="179">
        <v>1</v>
      </c>
    </row>
    <row r="59" spans="2:35" ht="30" customHeight="1" thickTop="1" thickBot="1" x14ac:dyDescent="0.3">
      <c r="B59" s="6" t="s">
        <v>493</v>
      </c>
      <c r="C59" s="6" t="s">
        <v>494</v>
      </c>
      <c r="D59" s="6"/>
      <c r="E59" s="6" t="s">
        <v>10</v>
      </c>
      <c r="F59" s="21">
        <v>753</v>
      </c>
      <c r="G59" s="67"/>
      <c r="H59" s="69"/>
      <c r="I59" s="72"/>
      <c r="J59" s="56"/>
      <c r="K59" s="67"/>
      <c r="L59" s="69"/>
      <c r="M59" s="72"/>
      <c r="N59" s="73"/>
      <c r="O59" s="67"/>
      <c r="P59" s="69"/>
      <c r="Q59" s="72"/>
      <c r="R59" s="56"/>
      <c r="S59" s="67"/>
      <c r="T59" s="69"/>
      <c r="U59" s="72"/>
      <c r="V59" s="56"/>
      <c r="W59" s="67"/>
      <c r="X59" s="69"/>
      <c r="Y59" s="72"/>
      <c r="Z59" s="56"/>
      <c r="AA59" s="67">
        <v>32</v>
      </c>
      <c r="AB59" s="69">
        <v>1</v>
      </c>
      <c r="AC59" s="72"/>
      <c r="AD59" s="56"/>
      <c r="AE59" s="67"/>
      <c r="AF59" s="69"/>
      <c r="AG59" s="12">
        <f t="shared" si="1"/>
        <v>1</v>
      </c>
      <c r="AH59" s="123">
        <f t="shared" si="2"/>
        <v>1</v>
      </c>
      <c r="AI59" s="179">
        <v>1</v>
      </c>
    </row>
    <row r="60" spans="2:35" ht="30" customHeight="1" thickTop="1" thickBot="1" x14ac:dyDescent="0.3">
      <c r="B60" s="6" t="s">
        <v>495</v>
      </c>
      <c r="C60" s="6" t="s">
        <v>475</v>
      </c>
      <c r="D60" s="6"/>
      <c r="E60" s="6" t="s">
        <v>10</v>
      </c>
      <c r="F60" s="21">
        <v>754</v>
      </c>
      <c r="G60" s="67"/>
      <c r="H60" s="69"/>
      <c r="I60" s="72"/>
      <c r="J60" s="56"/>
      <c r="K60" s="67"/>
      <c r="L60" s="69"/>
      <c r="M60" s="72"/>
      <c r="N60" s="73"/>
      <c r="O60" s="67"/>
      <c r="P60" s="69"/>
      <c r="Q60" s="72"/>
      <c r="R60" s="56"/>
      <c r="S60" s="67"/>
      <c r="T60" s="69"/>
      <c r="U60" s="72"/>
      <c r="V60" s="56"/>
      <c r="W60" s="67"/>
      <c r="X60" s="69"/>
      <c r="Y60" s="72"/>
      <c r="Z60" s="56"/>
      <c r="AA60" s="67">
        <v>33</v>
      </c>
      <c r="AB60" s="69">
        <v>1</v>
      </c>
      <c r="AC60" s="72"/>
      <c r="AD60" s="56"/>
      <c r="AE60" s="67"/>
      <c r="AF60" s="69"/>
      <c r="AG60" s="12">
        <f t="shared" si="1"/>
        <v>1</v>
      </c>
      <c r="AH60" s="123">
        <f t="shared" si="2"/>
        <v>1</v>
      </c>
      <c r="AI60" s="179">
        <v>1</v>
      </c>
    </row>
    <row r="61" spans="2:35" ht="30" customHeight="1" thickTop="1" thickBot="1" x14ac:dyDescent="0.3">
      <c r="B61" s="6" t="s">
        <v>496</v>
      </c>
      <c r="C61" s="6" t="s">
        <v>497</v>
      </c>
      <c r="D61" s="6"/>
      <c r="E61" s="6" t="s">
        <v>10</v>
      </c>
      <c r="F61" s="21">
        <v>756</v>
      </c>
      <c r="G61" s="67"/>
      <c r="H61" s="69"/>
      <c r="I61" s="72"/>
      <c r="J61" s="56"/>
      <c r="K61" s="67"/>
      <c r="L61" s="69"/>
      <c r="M61" s="72"/>
      <c r="N61" s="73"/>
      <c r="O61" s="67"/>
      <c r="P61" s="69"/>
      <c r="Q61" s="72"/>
      <c r="R61" s="56"/>
      <c r="S61" s="67"/>
      <c r="T61" s="69"/>
      <c r="U61" s="72"/>
      <c r="V61" s="56"/>
      <c r="W61" s="67"/>
      <c r="X61" s="69"/>
      <c r="Y61" s="72"/>
      <c r="Z61" s="56"/>
      <c r="AA61" s="67">
        <v>34</v>
      </c>
      <c r="AB61" s="69">
        <v>1</v>
      </c>
      <c r="AC61" s="72"/>
      <c r="AD61" s="56"/>
      <c r="AE61" s="67"/>
      <c r="AF61" s="69"/>
      <c r="AG61" s="12">
        <f t="shared" si="1"/>
        <v>1</v>
      </c>
      <c r="AH61" s="123">
        <f t="shared" si="2"/>
        <v>1</v>
      </c>
      <c r="AI61" s="179">
        <v>1</v>
      </c>
    </row>
    <row r="62" spans="2:35" ht="30" customHeight="1" thickTop="1" thickBot="1" x14ac:dyDescent="0.3">
      <c r="B62" s="6" t="s">
        <v>498</v>
      </c>
      <c r="C62" s="6" t="s">
        <v>497</v>
      </c>
      <c r="D62" s="6"/>
      <c r="E62" s="6" t="s">
        <v>10</v>
      </c>
      <c r="F62" s="21">
        <v>757</v>
      </c>
      <c r="G62" s="67"/>
      <c r="H62" s="69"/>
      <c r="I62" s="72"/>
      <c r="J62" s="56"/>
      <c r="K62" s="67"/>
      <c r="L62" s="69"/>
      <c r="M62" s="72"/>
      <c r="N62" s="73"/>
      <c r="O62" s="67"/>
      <c r="P62" s="69"/>
      <c r="Q62" s="72"/>
      <c r="R62" s="56"/>
      <c r="S62" s="67"/>
      <c r="T62" s="69"/>
      <c r="U62" s="72"/>
      <c r="V62" s="56"/>
      <c r="W62" s="67"/>
      <c r="X62" s="69"/>
      <c r="Y62" s="72"/>
      <c r="Z62" s="56"/>
      <c r="AA62" s="67">
        <v>35</v>
      </c>
      <c r="AB62" s="69">
        <v>1</v>
      </c>
      <c r="AC62" s="72"/>
      <c r="AD62" s="56"/>
      <c r="AE62" s="67"/>
      <c r="AF62" s="69"/>
      <c r="AG62" s="12">
        <f t="shared" si="1"/>
        <v>1</v>
      </c>
      <c r="AH62" s="123">
        <f t="shared" si="2"/>
        <v>1</v>
      </c>
      <c r="AI62" s="179">
        <v>1</v>
      </c>
    </row>
    <row r="63" spans="2:35" ht="30" customHeight="1" thickTop="1" thickBot="1" x14ac:dyDescent="0.3">
      <c r="B63" s="6" t="s">
        <v>499</v>
      </c>
      <c r="C63" s="6" t="s">
        <v>458</v>
      </c>
      <c r="D63" s="6"/>
      <c r="E63" s="6" t="s">
        <v>10</v>
      </c>
      <c r="F63" s="21">
        <v>758</v>
      </c>
      <c r="G63" s="67"/>
      <c r="H63" s="69"/>
      <c r="I63" s="72"/>
      <c r="J63" s="56"/>
      <c r="K63" s="67"/>
      <c r="L63" s="69"/>
      <c r="M63" s="72"/>
      <c r="N63" s="73"/>
      <c r="O63" s="67"/>
      <c r="P63" s="69"/>
      <c r="Q63" s="72"/>
      <c r="R63" s="56"/>
      <c r="S63" s="67"/>
      <c r="T63" s="69"/>
      <c r="U63" s="72"/>
      <c r="V63" s="56"/>
      <c r="W63" s="67"/>
      <c r="X63" s="69"/>
      <c r="Y63" s="72"/>
      <c r="Z63" s="56"/>
      <c r="AA63" s="67">
        <v>36</v>
      </c>
      <c r="AB63" s="69">
        <v>1</v>
      </c>
      <c r="AC63" s="72"/>
      <c r="AD63" s="56"/>
      <c r="AE63" s="67"/>
      <c r="AF63" s="69"/>
      <c r="AG63" s="12">
        <f t="shared" si="1"/>
        <v>1</v>
      </c>
      <c r="AH63" s="123">
        <f t="shared" si="2"/>
        <v>1</v>
      </c>
      <c r="AI63" s="179">
        <v>1</v>
      </c>
    </row>
    <row r="64" spans="2:35" ht="30" customHeight="1" thickTop="1" thickBot="1" x14ac:dyDescent="0.3">
      <c r="B64" s="6" t="s">
        <v>500</v>
      </c>
      <c r="C64" s="6" t="s">
        <v>497</v>
      </c>
      <c r="D64" s="6"/>
      <c r="E64" s="6" t="s">
        <v>10</v>
      </c>
      <c r="F64" s="21">
        <v>759</v>
      </c>
      <c r="G64" s="67"/>
      <c r="H64" s="69"/>
      <c r="I64" s="72"/>
      <c r="J64" s="56"/>
      <c r="K64" s="67"/>
      <c r="L64" s="69"/>
      <c r="M64" s="72"/>
      <c r="N64" s="73"/>
      <c r="O64" s="67"/>
      <c r="P64" s="69"/>
      <c r="Q64" s="72"/>
      <c r="R64" s="56"/>
      <c r="S64" s="67"/>
      <c r="T64" s="69"/>
      <c r="U64" s="72"/>
      <c r="V64" s="56"/>
      <c r="W64" s="67"/>
      <c r="X64" s="69"/>
      <c r="Y64" s="72"/>
      <c r="Z64" s="56"/>
      <c r="AA64" s="67">
        <v>37</v>
      </c>
      <c r="AB64" s="69">
        <v>1</v>
      </c>
      <c r="AC64" s="72"/>
      <c r="AD64" s="56"/>
      <c r="AE64" s="67"/>
      <c r="AF64" s="69"/>
      <c r="AG64" s="12">
        <f t="shared" si="1"/>
        <v>1</v>
      </c>
      <c r="AH64" s="123">
        <f t="shared" si="2"/>
        <v>1</v>
      </c>
      <c r="AI64" s="179">
        <v>1</v>
      </c>
    </row>
    <row r="65" spans="2:35" ht="30" customHeight="1" thickTop="1" thickBot="1" x14ac:dyDescent="0.3">
      <c r="B65" s="6" t="s">
        <v>501</v>
      </c>
      <c r="C65" s="6" t="s">
        <v>189</v>
      </c>
      <c r="D65" s="6"/>
      <c r="E65" s="6" t="s">
        <v>10</v>
      </c>
      <c r="F65" s="21">
        <v>760</v>
      </c>
      <c r="G65" s="67"/>
      <c r="H65" s="69"/>
      <c r="I65" s="72"/>
      <c r="J65" s="56"/>
      <c r="K65" s="67"/>
      <c r="L65" s="69"/>
      <c r="M65" s="72"/>
      <c r="N65" s="73"/>
      <c r="O65" s="67"/>
      <c r="P65" s="69"/>
      <c r="Q65" s="72"/>
      <c r="R65" s="56"/>
      <c r="S65" s="67"/>
      <c r="T65" s="69"/>
      <c r="U65" s="72"/>
      <c r="V65" s="56"/>
      <c r="W65" s="67"/>
      <c r="X65" s="69"/>
      <c r="Y65" s="72"/>
      <c r="Z65" s="56"/>
      <c r="AA65" s="67">
        <v>24</v>
      </c>
      <c r="AB65" s="69">
        <v>1</v>
      </c>
      <c r="AC65" s="72"/>
      <c r="AD65" s="56"/>
      <c r="AE65" s="67"/>
      <c r="AF65" s="69"/>
      <c r="AG65" s="12">
        <f t="shared" si="1"/>
        <v>1</v>
      </c>
      <c r="AH65" s="123">
        <f t="shared" si="2"/>
        <v>1</v>
      </c>
      <c r="AI65" s="182">
        <v>1</v>
      </c>
    </row>
    <row r="66" spans="2:35" ht="15.75" thickTop="1" x14ac:dyDescent="0.25"/>
  </sheetData>
  <sortState ref="B4:AH66">
    <sortCondition descending="1" ref="AH4:AH66"/>
  </sortState>
  <mergeCells count="14">
    <mergeCell ref="AE2:AF2"/>
    <mergeCell ref="AC2:AD2"/>
    <mergeCell ref="AA2:AB2"/>
    <mergeCell ref="B2:F2"/>
    <mergeCell ref="O2:P2"/>
    <mergeCell ref="G2:H2"/>
    <mergeCell ref="I2:J2"/>
    <mergeCell ref="K2:L2"/>
    <mergeCell ref="M2:N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V26"/>
  <sheetViews>
    <sheetView tabSelected="1" zoomScale="65" zoomScaleNormal="65" workbookViewId="0">
      <selection activeCell="AH25" sqref="AH25"/>
    </sheetView>
  </sheetViews>
  <sheetFormatPr defaultRowHeight="15" x14ac:dyDescent="0.25"/>
  <cols>
    <col min="1" max="1" width="31.42578125" style="5"/>
    <col min="2" max="2" width="14.85546875" style="5" customWidth="1"/>
    <col min="3" max="4" width="7.42578125" style="5"/>
    <col min="5" max="5" width="9.140625" style="5"/>
    <col min="6" max="7" width="9.140625" style="5" customWidth="1"/>
    <col min="8" max="31" width="9" style="5" customWidth="1"/>
    <col min="32" max="33" width="9.140625" style="5" customWidth="1"/>
    <col min="34" max="34" width="9.5703125" style="5" customWidth="1"/>
    <col min="35" max="1035" width="16" style="5"/>
  </cols>
  <sheetData>
    <row r="1" spans="1:34 1036:1036" s="2" customFormat="1" ht="36" customHeight="1" thickBot="1" x14ac:dyDescent="0.3">
      <c r="A1" s="218" t="s">
        <v>43</v>
      </c>
      <c r="B1" s="219"/>
      <c r="C1" s="219"/>
      <c r="D1" s="219"/>
      <c r="E1" s="220"/>
      <c r="F1" s="196" t="s">
        <v>139</v>
      </c>
      <c r="G1" s="197"/>
      <c r="H1" s="198" t="s">
        <v>141</v>
      </c>
      <c r="I1" s="199"/>
      <c r="J1" s="196" t="s">
        <v>113</v>
      </c>
      <c r="K1" s="197"/>
      <c r="L1" s="198" t="s">
        <v>240</v>
      </c>
      <c r="M1" s="199"/>
      <c r="N1" s="196" t="s">
        <v>251</v>
      </c>
      <c r="O1" s="197"/>
      <c r="P1" s="198" t="s">
        <v>253</v>
      </c>
      <c r="Q1" s="199"/>
      <c r="R1" s="196" t="s">
        <v>295</v>
      </c>
      <c r="S1" s="197"/>
      <c r="T1" s="198" t="s">
        <v>316</v>
      </c>
      <c r="U1" s="199"/>
      <c r="V1" s="196" t="s">
        <v>8</v>
      </c>
      <c r="W1" s="197"/>
      <c r="X1" s="198" t="s">
        <v>389</v>
      </c>
      <c r="Y1" s="199"/>
      <c r="Z1" s="196" t="s">
        <v>444</v>
      </c>
      <c r="AA1" s="197"/>
      <c r="AB1" s="198" t="s">
        <v>545</v>
      </c>
      <c r="AC1" s="199"/>
      <c r="AD1" s="196" t="s">
        <v>568</v>
      </c>
      <c r="AE1" s="197"/>
      <c r="AMV1"/>
    </row>
    <row r="2" spans="1:34 1036:1036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0" t="s">
        <v>5</v>
      </c>
      <c r="F2" s="31" t="s">
        <v>6</v>
      </c>
      <c r="G2" s="32" t="s">
        <v>140</v>
      </c>
      <c r="H2" s="38" t="s">
        <v>6</v>
      </c>
      <c r="I2" s="54" t="s">
        <v>140</v>
      </c>
      <c r="J2" s="31" t="s">
        <v>6</v>
      </c>
      <c r="K2" s="32" t="s">
        <v>140</v>
      </c>
      <c r="L2" s="38" t="s">
        <v>6</v>
      </c>
      <c r="M2" s="39" t="s">
        <v>140</v>
      </c>
      <c r="N2" s="31" t="s">
        <v>6</v>
      </c>
      <c r="O2" s="32" t="s">
        <v>140</v>
      </c>
      <c r="P2" s="38" t="s">
        <v>6</v>
      </c>
      <c r="Q2" s="39" t="s">
        <v>140</v>
      </c>
      <c r="R2" s="31" t="s">
        <v>6</v>
      </c>
      <c r="S2" s="32" t="s">
        <v>140</v>
      </c>
      <c r="T2" s="38" t="s">
        <v>6</v>
      </c>
      <c r="U2" s="39" t="s">
        <v>140</v>
      </c>
      <c r="V2" s="31" t="s">
        <v>6</v>
      </c>
      <c r="W2" s="32" t="s">
        <v>140</v>
      </c>
      <c r="X2" s="38" t="s">
        <v>6</v>
      </c>
      <c r="Y2" s="39" t="s">
        <v>140</v>
      </c>
      <c r="Z2" s="31" t="s">
        <v>6</v>
      </c>
      <c r="AA2" s="32" t="s">
        <v>140</v>
      </c>
      <c r="AB2" s="38" t="s">
        <v>6</v>
      </c>
      <c r="AC2" s="54" t="s">
        <v>140</v>
      </c>
      <c r="AD2" s="31" t="s">
        <v>6</v>
      </c>
      <c r="AE2" s="32" t="s">
        <v>140</v>
      </c>
      <c r="AF2" s="12" t="s">
        <v>143</v>
      </c>
      <c r="AG2" s="123" t="s">
        <v>546</v>
      </c>
      <c r="AH2" s="178" t="s">
        <v>598</v>
      </c>
    </row>
    <row r="3" spans="1:34 1036:1036" ht="30" customHeight="1" thickTop="1" thickBot="1" x14ac:dyDescent="0.3">
      <c r="A3" s="3" t="s">
        <v>250</v>
      </c>
      <c r="B3" s="3" t="s">
        <v>14</v>
      </c>
      <c r="C3" s="3"/>
      <c r="D3" s="3" t="s">
        <v>86</v>
      </c>
      <c r="E3" s="14">
        <v>754</v>
      </c>
      <c r="F3" s="65"/>
      <c r="G3" s="68"/>
      <c r="H3" s="40"/>
      <c r="I3" s="55"/>
      <c r="J3" s="33"/>
      <c r="K3" s="34"/>
      <c r="L3" s="40">
        <v>1</v>
      </c>
      <c r="M3" s="41">
        <v>15</v>
      </c>
      <c r="N3" s="65">
        <v>1</v>
      </c>
      <c r="O3" s="68">
        <v>15</v>
      </c>
      <c r="P3" s="70">
        <v>1</v>
      </c>
      <c r="Q3" s="71">
        <v>15</v>
      </c>
      <c r="R3" s="65">
        <v>1</v>
      </c>
      <c r="S3" s="68">
        <v>15</v>
      </c>
      <c r="T3" s="70">
        <v>1</v>
      </c>
      <c r="U3" s="71">
        <v>15</v>
      </c>
      <c r="V3" s="65">
        <v>1</v>
      </c>
      <c r="W3" s="68">
        <v>15</v>
      </c>
      <c r="X3" s="70"/>
      <c r="Y3" s="71"/>
      <c r="Z3" s="65"/>
      <c r="AA3" s="68"/>
      <c r="AB3" s="154">
        <v>1</v>
      </c>
      <c r="AC3" s="156">
        <v>15</v>
      </c>
      <c r="AD3" s="140">
        <v>1</v>
      </c>
      <c r="AE3" s="145">
        <v>15</v>
      </c>
      <c r="AF3" s="12">
        <f t="shared" ref="AF3:AF25" si="0">SUM(G3,I3,K3,M3,O3,Q3,S3,U3,W3,Y3,AA3,AC3,AE3)</f>
        <v>120</v>
      </c>
      <c r="AG3" s="123">
        <f>SUM(M3,O3,Q3,S3,U3,W3)</f>
        <v>90</v>
      </c>
      <c r="AH3" s="179">
        <v>8</v>
      </c>
    </row>
    <row r="4" spans="1:34 1036:1036" ht="30" customHeight="1" thickTop="1" thickBot="1" x14ac:dyDescent="0.3">
      <c r="A4" s="3" t="s">
        <v>127</v>
      </c>
      <c r="B4" s="3" t="s">
        <v>14</v>
      </c>
      <c r="C4" s="3" t="s">
        <v>9</v>
      </c>
      <c r="D4" s="6" t="s">
        <v>86</v>
      </c>
      <c r="E4" s="14">
        <v>750</v>
      </c>
      <c r="F4" s="65">
        <v>1</v>
      </c>
      <c r="G4" s="68">
        <v>15</v>
      </c>
      <c r="H4" s="40">
        <v>1</v>
      </c>
      <c r="I4" s="55">
        <v>15</v>
      </c>
      <c r="J4" s="33">
        <v>1</v>
      </c>
      <c r="K4" s="34">
        <v>15</v>
      </c>
      <c r="L4" s="40"/>
      <c r="M4" s="41"/>
      <c r="N4" s="65"/>
      <c r="O4" s="68"/>
      <c r="P4" s="70"/>
      <c r="Q4" s="71"/>
      <c r="R4" s="65"/>
      <c r="S4" s="68"/>
      <c r="T4" s="70"/>
      <c r="U4" s="71"/>
      <c r="V4" s="65"/>
      <c r="W4" s="68"/>
      <c r="X4" s="70"/>
      <c r="Y4" s="71"/>
      <c r="Z4" s="65"/>
      <c r="AA4" s="68"/>
      <c r="AB4" s="70"/>
      <c r="AC4" s="55"/>
      <c r="AD4" s="65"/>
      <c r="AE4" s="68"/>
      <c r="AF4" s="12">
        <f t="shared" si="0"/>
        <v>45</v>
      </c>
      <c r="AG4" s="123">
        <f>SUM(G4,I4,K4,)</f>
        <v>45</v>
      </c>
      <c r="AH4" s="179">
        <v>3</v>
      </c>
    </row>
    <row r="5" spans="1:34 1036:1036" ht="30" customHeight="1" thickTop="1" thickBot="1" x14ac:dyDescent="0.3">
      <c r="A5" s="3" t="s">
        <v>394</v>
      </c>
      <c r="B5" s="3" t="s">
        <v>113</v>
      </c>
      <c r="C5" s="3"/>
      <c r="D5" s="6" t="s">
        <v>86</v>
      </c>
      <c r="E5" s="14">
        <v>752</v>
      </c>
      <c r="F5" s="65"/>
      <c r="G5" s="68"/>
      <c r="H5" s="40">
        <v>3</v>
      </c>
      <c r="I5" s="55">
        <v>12</v>
      </c>
      <c r="J5" s="33"/>
      <c r="K5" s="34"/>
      <c r="L5" s="40"/>
      <c r="M5" s="41"/>
      <c r="N5" s="65"/>
      <c r="O5" s="68"/>
      <c r="P5" s="70"/>
      <c r="Q5" s="71"/>
      <c r="R5" s="65"/>
      <c r="S5" s="68"/>
      <c r="T5" s="70"/>
      <c r="U5" s="71"/>
      <c r="V5" s="65">
        <v>2</v>
      </c>
      <c r="W5" s="68">
        <v>13</v>
      </c>
      <c r="X5" s="70">
        <v>1</v>
      </c>
      <c r="Y5" s="71">
        <v>15</v>
      </c>
      <c r="Z5" s="65"/>
      <c r="AA5" s="68"/>
      <c r="AB5" s="70"/>
      <c r="AC5" s="55"/>
      <c r="AD5" s="65"/>
      <c r="AE5" s="68"/>
      <c r="AF5" s="12">
        <f t="shared" si="0"/>
        <v>40</v>
      </c>
      <c r="AG5" s="123">
        <f>SUM(I5,W5,Y5,)</f>
        <v>40</v>
      </c>
      <c r="AH5" s="179">
        <v>3</v>
      </c>
    </row>
    <row r="6" spans="1:34 1036:1036" ht="30" customHeight="1" thickTop="1" thickBot="1" x14ac:dyDescent="0.3">
      <c r="A6" s="3" t="s">
        <v>167</v>
      </c>
      <c r="B6" s="3" t="s">
        <v>14</v>
      </c>
      <c r="C6" s="3"/>
      <c r="D6" s="6" t="s">
        <v>86</v>
      </c>
      <c r="E6" s="14">
        <v>751</v>
      </c>
      <c r="F6" s="65"/>
      <c r="G6" s="68"/>
      <c r="H6" s="40">
        <v>2</v>
      </c>
      <c r="I6" s="55">
        <v>13</v>
      </c>
      <c r="J6" s="33"/>
      <c r="K6" s="34"/>
      <c r="L6" s="40"/>
      <c r="M6" s="41"/>
      <c r="N6" s="65"/>
      <c r="O6" s="68"/>
      <c r="P6" s="70">
        <v>2</v>
      </c>
      <c r="Q6" s="71">
        <v>13</v>
      </c>
      <c r="R6" s="65"/>
      <c r="S6" s="68"/>
      <c r="T6" s="70">
        <v>2</v>
      </c>
      <c r="U6" s="71">
        <v>13</v>
      </c>
      <c r="V6" s="65"/>
      <c r="W6" s="68"/>
      <c r="X6" s="70"/>
      <c r="Y6" s="71"/>
      <c r="Z6" s="65"/>
      <c r="AA6" s="68"/>
      <c r="AB6" s="70"/>
      <c r="AC6" s="55"/>
      <c r="AD6" s="65"/>
      <c r="AE6" s="68"/>
      <c r="AF6" s="12">
        <f t="shared" si="0"/>
        <v>39</v>
      </c>
      <c r="AG6" s="123">
        <f>SUM(I6,Q6,U6,)</f>
        <v>39</v>
      </c>
      <c r="AH6" s="179">
        <v>3</v>
      </c>
    </row>
    <row r="7" spans="1:34 1036:1036" ht="30" customHeight="1" thickTop="1" thickBot="1" x14ac:dyDescent="0.3">
      <c r="A7" s="3" t="s">
        <v>168</v>
      </c>
      <c r="B7" s="3" t="s">
        <v>83</v>
      </c>
      <c r="C7" s="3"/>
      <c r="D7" s="6" t="s">
        <v>86</v>
      </c>
      <c r="E7" s="14">
        <v>753</v>
      </c>
      <c r="F7" s="65"/>
      <c r="G7" s="68"/>
      <c r="H7" s="40">
        <v>4</v>
      </c>
      <c r="I7" s="55">
        <v>11</v>
      </c>
      <c r="J7" s="33"/>
      <c r="K7" s="34"/>
      <c r="L7" s="40"/>
      <c r="M7" s="41"/>
      <c r="N7" s="65"/>
      <c r="O7" s="68"/>
      <c r="P7" s="70"/>
      <c r="Q7" s="71"/>
      <c r="R7" s="65"/>
      <c r="S7" s="68"/>
      <c r="T7" s="70"/>
      <c r="U7" s="71"/>
      <c r="V7" s="65"/>
      <c r="W7" s="68"/>
      <c r="X7" s="70"/>
      <c r="Y7" s="71"/>
      <c r="Z7" s="65"/>
      <c r="AA7" s="68"/>
      <c r="AB7" s="70"/>
      <c r="AC7" s="55"/>
      <c r="AD7" s="65">
        <v>2</v>
      </c>
      <c r="AE7" s="68">
        <v>13</v>
      </c>
      <c r="AF7" s="12">
        <f t="shared" si="0"/>
        <v>24</v>
      </c>
      <c r="AG7" s="123">
        <f>SUM(I7,AE7)</f>
        <v>24</v>
      </c>
      <c r="AH7" s="179">
        <v>2</v>
      </c>
    </row>
    <row r="8" spans="1:34 1036:1036" ht="30" customHeight="1" thickTop="1" thickBot="1" x14ac:dyDescent="0.3">
      <c r="A8" s="3" t="s">
        <v>518</v>
      </c>
      <c r="B8" s="3" t="s">
        <v>458</v>
      </c>
      <c r="C8" s="3"/>
      <c r="D8" s="3" t="s">
        <v>86</v>
      </c>
      <c r="E8" s="14">
        <v>759</v>
      </c>
      <c r="F8" s="65"/>
      <c r="G8" s="68"/>
      <c r="H8" s="40"/>
      <c r="I8" s="55"/>
      <c r="J8" s="33"/>
      <c r="K8" s="34"/>
      <c r="L8" s="40"/>
      <c r="M8" s="41"/>
      <c r="N8" s="65"/>
      <c r="O8" s="68"/>
      <c r="P8" s="70"/>
      <c r="Q8" s="71"/>
      <c r="R8" s="65"/>
      <c r="S8" s="68"/>
      <c r="T8" s="70"/>
      <c r="U8" s="71"/>
      <c r="V8" s="65"/>
      <c r="W8" s="68"/>
      <c r="X8" s="70"/>
      <c r="Y8" s="71"/>
      <c r="Z8" s="65">
        <v>1</v>
      </c>
      <c r="AA8" s="68">
        <v>15</v>
      </c>
      <c r="AB8" s="70"/>
      <c r="AC8" s="55"/>
      <c r="AD8" s="65"/>
      <c r="AE8" s="68"/>
      <c r="AF8" s="12">
        <f t="shared" si="0"/>
        <v>15</v>
      </c>
      <c r="AG8" s="123">
        <f>SUM(AA8,)</f>
        <v>15</v>
      </c>
      <c r="AH8" s="179">
        <v>1</v>
      </c>
    </row>
    <row r="9" spans="1:34 1036:1036" ht="30" customHeight="1" thickTop="1" thickBot="1" x14ac:dyDescent="0.3">
      <c r="A9" s="3" t="s">
        <v>425</v>
      </c>
      <c r="B9" s="3" t="s">
        <v>204</v>
      </c>
      <c r="C9" s="3" t="s">
        <v>9</v>
      </c>
      <c r="D9" s="6" t="s">
        <v>86</v>
      </c>
      <c r="E9" s="14">
        <v>758</v>
      </c>
      <c r="F9" s="65"/>
      <c r="G9" s="68"/>
      <c r="H9" s="40"/>
      <c r="I9" s="55"/>
      <c r="J9" s="33"/>
      <c r="K9" s="34"/>
      <c r="L9" s="40"/>
      <c r="M9" s="41"/>
      <c r="N9" s="65"/>
      <c r="O9" s="68"/>
      <c r="P9" s="70"/>
      <c r="Q9" s="71"/>
      <c r="R9" s="65"/>
      <c r="S9" s="68"/>
      <c r="T9" s="70"/>
      <c r="U9" s="71"/>
      <c r="V9" s="65"/>
      <c r="W9" s="68"/>
      <c r="X9" s="70">
        <v>2</v>
      </c>
      <c r="Y9" s="71">
        <v>13</v>
      </c>
      <c r="Z9" s="65"/>
      <c r="AA9" s="68"/>
      <c r="AB9" s="70"/>
      <c r="AC9" s="55"/>
      <c r="AD9" s="65"/>
      <c r="AE9" s="68"/>
      <c r="AF9" s="12">
        <f t="shared" si="0"/>
        <v>13</v>
      </c>
      <c r="AG9" s="123">
        <f>SUM(Y9,)</f>
        <v>13</v>
      </c>
      <c r="AH9" s="179">
        <v>1</v>
      </c>
    </row>
    <row r="10" spans="1:34 1036:1036" ht="30" customHeight="1" thickTop="1" thickBot="1" x14ac:dyDescent="0.3">
      <c r="A10" s="3" t="s">
        <v>519</v>
      </c>
      <c r="B10" s="3" t="s">
        <v>509</v>
      </c>
      <c r="C10" s="3"/>
      <c r="D10" s="6" t="s">
        <v>86</v>
      </c>
      <c r="E10" s="14">
        <v>760</v>
      </c>
      <c r="F10" s="65"/>
      <c r="G10" s="68"/>
      <c r="H10" s="40"/>
      <c r="I10" s="55"/>
      <c r="J10" s="33"/>
      <c r="K10" s="34"/>
      <c r="L10" s="40"/>
      <c r="M10" s="41"/>
      <c r="N10" s="65"/>
      <c r="O10" s="68"/>
      <c r="P10" s="70"/>
      <c r="Q10" s="71"/>
      <c r="R10" s="65"/>
      <c r="S10" s="68"/>
      <c r="T10" s="70"/>
      <c r="U10" s="71"/>
      <c r="V10" s="65"/>
      <c r="W10" s="68"/>
      <c r="X10" s="70"/>
      <c r="Y10" s="71"/>
      <c r="Z10" s="65">
        <v>2</v>
      </c>
      <c r="AA10" s="68">
        <v>13</v>
      </c>
      <c r="AB10" s="70"/>
      <c r="AC10" s="55"/>
      <c r="AD10" s="65"/>
      <c r="AE10" s="68"/>
      <c r="AF10" s="12">
        <f t="shared" si="0"/>
        <v>13</v>
      </c>
      <c r="AG10" s="123">
        <f>SUM(AA10,)</f>
        <v>13</v>
      </c>
      <c r="AH10" s="179">
        <v>1</v>
      </c>
    </row>
    <row r="11" spans="1:34 1036:1036" ht="30" customHeight="1" thickTop="1" thickBot="1" x14ac:dyDescent="0.3">
      <c r="A11" s="3" t="s">
        <v>338</v>
      </c>
      <c r="B11" s="3" t="s">
        <v>337</v>
      </c>
      <c r="C11" s="3"/>
      <c r="D11" s="6" t="s">
        <v>86</v>
      </c>
      <c r="E11" s="14">
        <v>755</v>
      </c>
      <c r="F11" s="65"/>
      <c r="G11" s="68"/>
      <c r="H11" s="40"/>
      <c r="I11" s="55"/>
      <c r="J11" s="33"/>
      <c r="K11" s="34"/>
      <c r="L11" s="40"/>
      <c r="M11" s="41"/>
      <c r="N11" s="65"/>
      <c r="O11" s="68"/>
      <c r="P11" s="70"/>
      <c r="Q11" s="71"/>
      <c r="R11" s="65"/>
      <c r="S11" s="68"/>
      <c r="T11" s="70">
        <v>3</v>
      </c>
      <c r="U11" s="71">
        <v>12</v>
      </c>
      <c r="V11" s="65"/>
      <c r="W11" s="68"/>
      <c r="X11" s="70"/>
      <c r="Y11" s="71"/>
      <c r="Z11" s="65"/>
      <c r="AA11" s="68"/>
      <c r="AB11" s="70"/>
      <c r="AC11" s="55"/>
      <c r="AD11" s="65"/>
      <c r="AE11" s="68"/>
      <c r="AF11" s="12">
        <f t="shared" si="0"/>
        <v>12</v>
      </c>
      <c r="AG11" s="123">
        <f>SUM(U11,)</f>
        <v>12</v>
      </c>
      <c r="AH11" s="179">
        <v>1</v>
      </c>
    </row>
    <row r="12" spans="1:34 1036:1036" ht="30" customHeight="1" thickTop="1" thickBot="1" x14ac:dyDescent="0.3">
      <c r="A12" s="6" t="s">
        <v>520</v>
      </c>
      <c r="B12" s="6" t="s">
        <v>509</v>
      </c>
      <c r="C12" s="3"/>
      <c r="D12" s="6" t="s">
        <v>86</v>
      </c>
      <c r="E12" s="14">
        <v>761</v>
      </c>
      <c r="F12" s="65"/>
      <c r="G12" s="68"/>
      <c r="H12" s="40"/>
      <c r="I12" s="55"/>
      <c r="J12" s="33"/>
      <c r="K12" s="34"/>
      <c r="L12" s="40"/>
      <c r="M12" s="41"/>
      <c r="N12" s="65"/>
      <c r="O12" s="68"/>
      <c r="P12" s="70"/>
      <c r="Q12" s="71"/>
      <c r="R12" s="65"/>
      <c r="S12" s="68"/>
      <c r="T12" s="70"/>
      <c r="U12" s="71"/>
      <c r="V12" s="65"/>
      <c r="W12" s="68"/>
      <c r="X12" s="70"/>
      <c r="Y12" s="71"/>
      <c r="Z12" s="65">
        <v>3</v>
      </c>
      <c r="AA12" s="68">
        <v>12</v>
      </c>
      <c r="AB12" s="70"/>
      <c r="AC12" s="55"/>
      <c r="AD12" s="65"/>
      <c r="AE12" s="68"/>
      <c r="AF12" s="12">
        <f t="shared" si="0"/>
        <v>12</v>
      </c>
      <c r="AG12" s="123">
        <f>SUM(AA12,)</f>
        <v>12</v>
      </c>
      <c r="AH12" s="179">
        <v>1</v>
      </c>
    </row>
    <row r="13" spans="1:34 1036:1036" ht="30" customHeight="1" thickTop="1" thickBot="1" x14ac:dyDescent="0.3">
      <c r="A13" s="6" t="s">
        <v>340</v>
      </c>
      <c r="B13" s="6" t="s">
        <v>83</v>
      </c>
      <c r="C13" s="3"/>
      <c r="D13" s="6" t="s">
        <v>86</v>
      </c>
      <c r="E13" s="14">
        <v>757</v>
      </c>
      <c r="F13" s="65"/>
      <c r="G13" s="68"/>
      <c r="H13" s="40"/>
      <c r="I13" s="55"/>
      <c r="J13" s="33"/>
      <c r="K13" s="34"/>
      <c r="L13" s="40"/>
      <c r="M13" s="41"/>
      <c r="N13" s="65"/>
      <c r="O13" s="68"/>
      <c r="P13" s="70"/>
      <c r="Q13" s="71"/>
      <c r="R13" s="65"/>
      <c r="S13" s="68"/>
      <c r="T13" s="70">
        <v>4</v>
      </c>
      <c r="U13" s="71">
        <v>11</v>
      </c>
      <c r="V13" s="65"/>
      <c r="W13" s="68"/>
      <c r="X13" s="70"/>
      <c r="Y13" s="71"/>
      <c r="Z13" s="65"/>
      <c r="AA13" s="68"/>
      <c r="AB13" s="70"/>
      <c r="AC13" s="55"/>
      <c r="AD13" s="65"/>
      <c r="AE13" s="68"/>
      <c r="AF13" s="12">
        <f t="shared" si="0"/>
        <v>11</v>
      </c>
      <c r="AG13" s="123">
        <f>SUM(U13,)</f>
        <v>11</v>
      </c>
      <c r="AH13" s="179">
        <v>1</v>
      </c>
    </row>
    <row r="14" spans="1:34 1036:1036" ht="30" customHeight="1" thickTop="1" thickBot="1" x14ac:dyDescent="0.3">
      <c r="A14" s="6" t="s">
        <v>521</v>
      </c>
      <c r="B14" s="6" t="s">
        <v>494</v>
      </c>
      <c r="C14" s="3"/>
      <c r="D14" s="6" t="s">
        <v>86</v>
      </c>
      <c r="E14" s="14">
        <v>762</v>
      </c>
      <c r="F14" s="65"/>
      <c r="G14" s="68"/>
      <c r="H14" s="40"/>
      <c r="I14" s="55"/>
      <c r="J14" s="33"/>
      <c r="K14" s="34"/>
      <c r="L14" s="40"/>
      <c r="M14" s="41"/>
      <c r="N14" s="65"/>
      <c r="O14" s="68"/>
      <c r="P14" s="70"/>
      <c r="Q14" s="71"/>
      <c r="R14" s="65"/>
      <c r="S14" s="68"/>
      <c r="T14" s="70"/>
      <c r="U14" s="71"/>
      <c r="V14" s="65"/>
      <c r="W14" s="68"/>
      <c r="X14" s="70"/>
      <c r="Y14" s="71"/>
      <c r="Z14" s="65">
        <v>4</v>
      </c>
      <c r="AA14" s="68">
        <v>11</v>
      </c>
      <c r="AB14" s="70"/>
      <c r="AC14" s="55"/>
      <c r="AD14" s="65"/>
      <c r="AE14" s="68"/>
      <c r="AF14" s="12">
        <f t="shared" si="0"/>
        <v>11</v>
      </c>
      <c r="AG14" s="123">
        <f>SUM(AA14,)</f>
        <v>11</v>
      </c>
      <c r="AH14" s="179">
        <v>1</v>
      </c>
    </row>
    <row r="15" spans="1:34 1036:1036" ht="30" customHeight="1" thickTop="1" thickBot="1" x14ac:dyDescent="0.3">
      <c r="A15" s="6" t="s">
        <v>339</v>
      </c>
      <c r="B15" s="6" t="s">
        <v>83</v>
      </c>
      <c r="C15" s="3"/>
      <c r="D15" s="6" t="s">
        <v>86</v>
      </c>
      <c r="E15" s="14">
        <v>756</v>
      </c>
      <c r="F15" s="65"/>
      <c r="G15" s="68"/>
      <c r="H15" s="40"/>
      <c r="I15" s="55"/>
      <c r="J15" s="33"/>
      <c r="K15" s="34"/>
      <c r="L15" s="40"/>
      <c r="M15" s="41"/>
      <c r="N15" s="65"/>
      <c r="O15" s="68"/>
      <c r="P15" s="70"/>
      <c r="Q15" s="71"/>
      <c r="R15" s="65"/>
      <c r="S15" s="68"/>
      <c r="T15" s="70">
        <v>5</v>
      </c>
      <c r="U15" s="71">
        <v>10</v>
      </c>
      <c r="V15" s="65"/>
      <c r="W15" s="68"/>
      <c r="X15" s="70"/>
      <c r="Y15" s="71"/>
      <c r="Z15" s="65"/>
      <c r="AA15" s="68"/>
      <c r="AB15" s="70"/>
      <c r="AC15" s="55"/>
      <c r="AD15" s="65"/>
      <c r="AE15" s="68"/>
      <c r="AF15" s="12">
        <f t="shared" si="0"/>
        <v>10</v>
      </c>
      <c r="AG15" s="123">
        <f>SUM(U15,)</f>
        <v>10</v>
      </c>
      <c r="AH15" s="179">
        <v>1</v>
      </c>
    </row>
    <row r="16" spans="1:34 1036:1036" ht="30" customHeight="1" thickTop="1" thickBot="1" x14ac:dyDescent="0.3">
      <c r="A16" s="6" t="s">
        <v>522</v>
      </c>
      <c r="B16" s="6" t="s">
        <v>189</v>
      </c>
      <c r="C16" s="3"/>
      <c r="D16" s="6" t="s">
        <v>86</v>
      </c>
      <c r="E16" s="14">
        <v>763</v>
      </c>
      <c r="F16" s="65"/>
      <c r="G16" s="68"/>
      <c r="H16" s="40"/>
      <c r="I16" s="55"/>
      <c r="J16" s="33"/>
      <c r="K16" s="34"/>
      <c r="L16" s="40"/>
      <c r="M16" s="41"/>
      <c r="N16" s="65"/>
      <c r="O16" s="68"/>
      <c r="P16" s="70"/>
      <c r="Q16" s="71"/>
      <c r="R16" s="65"/>
      <c r="S16" s="68"/>
      <c r="T16" s="70"/>
      <c r="U16" s="71"/>
      <c r="V16" s="65"/>
      <c r="W16" s="68"/>
      <c r="X16" s="70"/>
      <c r="Y16" s="71"/>
      <c r="Z16" s="65">
        <v>5</v>
      </c>
      <c r="AA16" s="68">
        <v>10</v>
      </c>
      <c r="AB16" s="70"/>
      <c r="AC16" s="55"/>
      <c r="AD16" s="65"/>
      <c r="AE16" s="68"/>
      <c r="AF16" s="12">
        <f t="shared" si="0"/>
        <v>10</v>
      </c>
      <c r="AG16" s="123">
        <f>SUM(AA16,)</f>
        <v>10</v>
      </c>
      <c r="AH16" s="179">
        <v>1</v>
      </c>
    </row>
    <row r="17" spans="1:34" ht="30" customHeight="1" thickTop="1" thickBot="1" x14ac:dyDescent="0.3">
      <c r="A17" s="6" t="s">
        <v>523</v>
      </c>
      <c r="B17" s="6" t="s">
        <v>189</v>
      </c>
      <c r="C17" s="6"/>
      <c r="D17" s="6" t="s">
        <v>86</v>
      </c>
      <c r="E17" s="21">
        <v>764</v>
      </c>
      <c r="F17" s="74"/>
      <c r="G17" s="75"/>
      <c r="H17" s="76"/>
      <c r="I17" s="77"/>
      <c r="J17" s="74"/>
      <c r="K17" s="75"/>
      <c r="L17" s="76"/>
      <c r="M17" s="83"/>
      <c r="N17" s="74"/>
      <c r="O17" s="75"/>
      <c r="P17" s="76"/>
      <c r="Q17" s="83"/>
      <c r="R17" s="74"/>
      <c r="S17" s="75"/>
      <c r="T17" s="76"/>
      <c r="U17" s="83"/>
      <c r="V17" s="74"/>
      <c r="W17" s="75"/>
      <c r="X17" s="76"/>
      <c r="Y17" s="83"/>
      <c r="Z17" s="74">
        <v>6</v>
      </c>
      <c r="AA17" s="75">
        <v>9</v>
      </c>
      <c r="AB17" s="76"/>
      <c r="AC17" s="77"/>
      <c r="AD17" s="74"/>
      <c r="AE17" s="75"/>
      <c r="AF17" s="12">
        <f t="shared" si="0"/>
        <v>9</v>
      </c>
      <c r="AG17" s="123">
        <f t="shared" ref="AG17:AG25" si="1">SUM(AA17,)</f>
        <v>9</v>
      </c>
      <c r="AH17" s="179">
        <v>1</v>
      </c>
    </row>
    <row r="18" spans="1:34" ht="30" customHeight="1" thickTop="1" thickBot="1" x14ac:dyDescent="0.3">
      <c r="A18" s="6" t="s">
        <v>524</v>
      </c>
      <c r="B18" s="6" t="s">
        <v>189</v>
      </c>
      <c r="C18" s="6"/>
      <c r="D18" s="6" t="s">
        <v>86</v>
      </c>
      <c r="E18" s="21">
        <v>765</v>
      </c>
      <c r="F18" s="74"/>
      <c r="G18" s="75"/>
      <c r="H18" s="76"/>
      <c r="I18" s="77"/>
      <c r="J18" s="74"/>
      <c r="K18" s="75"/>
      <c r="L18" s="76"/>
      <c r="M18" s="83"/>
      <c r="N18" s="74"/>
      <c r="O18" s="75"/>
      <c r="P18" s="76"/>
      <c r="Q18" s="83"/>
      <c r="R18" s="74"/>
      <c r="S18" s="75"/>
      <c r="T18" s="76"/>
      <c r="U18" s="83"/>
      <c r="V18" s="74"/>
      <c r="W18" s="75"/>
      <c r="X18" s="76"/>
      <c r="Y18" s="83"/>
      <c r="Z18" s="74">
        <v>7</v>
      </c>
      <c r="AA18" s="75">
        <v>8</v>
      </c>
      <c r="AB18" s="76"/>
      <c r="AC18" s="77"/>
      <c r="AD18" s="74"/>
      <c r="AE18" s="75"/>
      <c r="AF18" s="12">
        <f t="shared" si="0"/>
        <v>8</v>
      </c>
      <c r="AG18" s="123">
        <f t="shared" si="1"/>
        <v>8</v>
      </c>
      <c r="AH18" s="179">
        <v>1</v>
      </c>
    </row>
    <row r="19" spans="1:34" ht="30" customHeight="1" thickTop="1" thickBot="1" x14ac:dyDescent="0.3">
      <c r="A19" s="6" t="s">
        <v>525</v>
      </c>
      <c r="B19" s="6" t="s">
        <v>526</v>
      </c>
      <c r="C19" s="6"/>
      <c r="D19" s="6" t="s">
        <v>86</v>
      </c>
      <c r="E19" s="21">
        <v>766</v>
      </c>
      <c r="F19" s="74"/>
      <c r="G19" s="75"/>
      <c r="H19" s="76"/>
      <c r="I19" s="77"/>
      <c r="J19" s="74"/>
      <c r="K19" s="75"/>
      <c r="L19" s="76"/>
      <c r="M19" s="83"/>
      <c r="N19" s="74"/>
      <c r="O19" s="75"/>
      <c r="P19" s="76"/>
      <c r="Q19" s="83"/>
      <c r="R19" s="74"/>
      <c r="S19" s="75"/>
      <c r="T19" s="76"/>
      <c r="U19" s="83"/>
      <c r="V19" s="74"/>
      <c r="W19" s="75"/>
      <c r="X19" s="76"/>
      <c r="Y19" s="83"/>
      <c r="Z19" s="74">
        <v>8</v>
      </c>
      <c r="AA19" s="75">
        <v>7</v>
      </c>
      <c r="AB19" s="76"/>
      <c r="AC19" s="77"/>
      <c r="AD19" s="74"/>
      <c r="AE19" s="75"/>
      <c r="AF19" s="12">
        <f t="shared" si="0"/>
        <v>7</v>
      </c>
      <c r="AG19" s="123">
        <f t="shared" si="1"/>
        <v>7</v>
      </c>
      <c r="AH19" s="179">
        <v>1</v>
      </c>
    </row>
    <row r="20" spans="1:34" ht="30" customHeight="1" thickTop="1" thickBot="1" x14ac:dyDescent="0.3">
      <c r="A20" s="6" t="s">
        <v>527</v>
      </c>
      <c r="B20" s="6" t="s">
        <v>494</v>
      </c>
      <c r="C20" s="6"/>
      <c r="D20" s="6" t="s">
        <v>86</v>
      </c>
      <c r="E20" s="21">
        <v>767</v>
      </c>
      <c r="F20" s="74"/>
      <c r="G20" s="75"/>
      <c r="H20" s="76"/>
      <c r="I20" s="77"/>
      <c r="J20" s="74"/>
      <c r="K20" s="75"/>
      <c r="L20" s="76"/>
      <c r="M20" s="83"/>
      <c r="N20" s="74"/>
      <c r="O20" s="75"/>
      <c r="P20" s="76"/>
      <c r="Q20" s="83"/>
      <c r="R20" s="74"/>
      <c r="S20" s="75"/>
      <c r="T20" s="76"/>
      <c r="U20" s="83"/>
      <c r="V20" s="74"/>
      <c r="W20" s="75"/>
      <c r="X20" s="76"/>
      <c r="Y20" s="83"/>
      <c r="Z20" s="74">
        <v>9</v>
      </c>
      <c r="AA20" s="75">
        <v>6</v>
      </c>
      <c r="AB20" s="76"/>
      <c r="AC20" s="77"/>
      <c r="AD20" s="74"/>
      <c r="AE20" s="75"/>
      <c r="AF20" s="12">
        <f t="shared" si="0"/>
        <v>6</v>
      </c>
      <c r="AG20" s="123">
        <f t="shared" si="1"/>
        <v>6</v>
      </c>
      <c r="AH20" s="179">
        <v>1</v>
      </c>
    </row>
    <row r="21" spans="1:34" ht="30" customHeight="1" thickTop="1" thickBot="1" x14ac:dyDescent="0.3">
      <c r="A21" s="6" t="s">
        <v>528</v>
      </c>
      <c r="B21" s="6" t="s">
        <v>458</v>
      </c>
      <c r="C21" s="6"/>
      <c r="D21" s="6" t="s">
        <v>86</v>
      </c>
      <c r="E21" s="21">
        <v>768</v>
      </c>
      <c r="F21" s="74"/>
      <c r="G21" s="75"/>
      <c r="H21" s="76"/>
      <c r="I21" s="77"/>
      <c r="J21" s="74"/>
      <c r="K21" s="75"/>
      <c r="L21" s="76"/>
      <c r="M21" s="83"/>
      <c r="N21" s="74"/>
      <c r="O21" s="75"/>
      <c r="P21" s="76"/>
      <c r="Q21" s="83"/>
      <c r="R21" s="74"/>
      <c r="S21" s="75"/>
      <c r="T21" s="76"/>
      <c r="U21" s="83"/>
      <c r="V21" s="74"/>
      <c r="W21" s="75"/>
      <c r="X21" s="76"/>
      <c r="Y21" s="83"/>
      <c r="Z21" s="74">
        <v>10</v>
      </c>
      <c r="AA21" s="75">
        <v>5</v>
      </c>
      <c r="AB21" s="76"/>
      <c r="AC21" s="77"/>
      <c r="AD21" s="74"/>
      <c r="AE21" s="75"/>
      <c r="AF21" s="12">
        <f t="shared" si="0"/>
        <v>5</v>
      </c>
      <c r="AG21" s="123">
        <f t="shared" si="1"/>
        <v>5</v>
      </c>
      <c r="AH21" s="179">
        <v>1</v>
      </c>
    </row>
    <row r="22" spans="1:34" ht="30" customHeight="1" thickTop="1" thickBot="1" x14ac:dyDescent="0.3">
      <c r="A22" s="6" t="s">
        <v>529</v>
      </c>
      <c r="B22" s="6" t="s">
        <v>490</v>
      </c>
      <c r="C22" s="6"/>
      <c r="D22" s="6" t="s">
        <v>86</v>
      </c>
      <c r="E22" s="21">
        <v>769</v>
      </c>
      <c r="F22" s="74"/>
      <c r="G22" s="75"/>
      <c r="H22" s="76"/>
      <c r="I22" s="77"/>
      <c r="J22" s="74"/>
      <c r="K22" s="75"/>
      <c r="L22" s="76"/>
      <c r="M22" s="83"/>
      <c r="N22" s="74"/>
      <c r="O22" s="75"/>
      <c r="P22" s="76"/>
      <c r="Q22" s="83"/>
      <c r="R22" s="74"/>
      <c r="S22" s="75"/>
      <c r="T22" s="76"/>
      <c r="U22" s="83"/>
      <c r="V22" s="74"/>
      <c r="W22" s="75"/>
      <c r="X22" s="76"/>
      <c r="Y22" s="83"/>
      <c r="Z22" s="74">
        <v>11</v>
      </c>
      <c r="AA22" s="75">
        <v>4</v>
      </c>
      <c r="AB22" s="76"/>
      <c r="AC22" s="77"/>
      <c r="AD22" s="74"/>
      <c r="AE22" s="75"/>
      <c r="AF22" s="12">
        <f t="shared" si="0"/>
        <v>4</v>
      </c>
      <c r="AG22" s="123">
        <f t="shared" si="1"/>
        <v>4</v>
      </c>
      <c r="AH22" s="179">
        <v>1</v>
      </c>
    </row>
    <row r="23" spans="1:34" ht="30" customHeight="1" thickTop="1" thickBot="1" x14ac:dyDescent="0.3">
      <c r="A23" s="6" t="s">
        <v>530</v>
      </c>
      <c r="B23" s="6" t="s">
        <v>458</v>
      </c>
      <c r="C23" s="6"/>
      <c r="D23" s="6" t="s">
        <v>86</v>
      </c>
      <c r="E23" s="21">
        <v>770</v>
      </c>
      <c r="F23" s="74"/>
      <c r="G23" s="75"/>
      <c r="H23" s="76"/>
      <c r="I23" s="77"/>
      <c r="J23" s="74"/>
      <c r="K23" s="75"/>
      <c r="L23" s="76"/>
      <c r="M23" s="83"/>
      <c r="N23" s="74"/>
      <c r="O23" s="75"/>
      <c r="P23" s="76"/>
      <c r="Q23" s="83"/>
      <c r="R23" s="74"/>
      <c r="S23" s="75"/>
      <c r="T23" s="76"/>
      <c r="U23" s="83"/>
      <c r="V23" s="74"/>
      <c r="W23" s="75"/>
      <c r="X23" s="76"/>
      <c r="Y23" s="83"/>
      <c r="Z23" s="74">
        <v>12</v>
      </c>
      <c r="AA23" s="75">
        <v>3</v>
      </c>
      <c r="AB23" s="76"/>
      <c r="AC23" s="77"/>
      <c r="AD23" s="74"/>
      <c r="AE23" s="75"/>
      <c r="AF23" s="12">
        <f t="shared" si="0"/>
        <v>3</v>
      </c>
      <c r="AG23" s="123">
        <f t="shared" si="1"/>
        <v>3</v>
      </c>
      <c r="AH23" s="179">
        <v>1</v>
      </c>
    </row>
    <row r="24" spans="1:34" ht="30" customHeight="1" thickTop="1" thickBot="1" x14ac:dyDescent="0.3">
      <c r="A24" s="6" t="s">
        <v>531</v>
      </c>
      <c r="B24" s="6" t="s">
        <v>490</v>
      </c>
      <c r="C24" s="6"/>
      <c r="D24" s="6" t="s">
        <v>86</v>
      </c>
      <c r="E24" s="21">
        <v>771</v>
      </c>
      <c r="F24" s="74"/>
      <c r="G24" s="75"/>
      <c r="H24" s="76"/>
      <c r="I24" s="77"/>
      <c r="J24" s="74"/>
      <c r="K24" s="75"/>
      <c r="L24" s="76"/>
      <c r="M24" s="83"/>
      <c r="N24" s="74"/>
      <c r="O24" s="75"/>
      <c r="P24" s="76"/>
      <c r="Q24" s="83"/>
      <c r="R24" s="74"/>
      <c r="S24" s="75"/>
      <c r="T24" s="76"/>
      <c r="U24" s="83"/>
      <c r="V24" s="74"/>
      <c r="W24" s="75"/>
      <c r="X24" s="76"/>
      <c r="Y24" s="83"/>
      <c r="Z24" s="74">
        <v>13</v>
      </c>
      <c r="AA24" s="75">
        <v>2</v>
      </c>
      <c r="AB24" s="76"/>
      <c r="AC24" s="77"/>
      <c r="AD24" s="74"/>
      <c r="AE24" s="75"/>
      <c r="AF24" s="12">
        <f t="shared" si="0"/>
        <v>2</v>
      </c>
      <c r="AG24" s="123">
        <f t="shared" si="1"/>
        <v>2</v>
      </c>
      <c r="AH24" s="179">
        <v>1</v>
      </c>
    </row>
    <row r="25" spans="1:34" ht="30" customHeight="1" thickTop="1" thickBot="1" x14ac:dyDescent="0.3">
      <c r="A25" s="6" t="s">
        <v>532</v>
      </c>
      <c r="B25" s="6" t="s">
        <v>497</v>
      </c>
      <c r="C25" s="6"/>
      <c r="D25" s="6" t="s">
        <v>86</v>
      </c>
      <c r="E25" s="21">
        <v>772</v>
      </c>
      <c r="F25" s="67"/>
      <c r="G25" s="69"/>
      <c r="H25" s="72"/>
      <c r="I25" s="56"/>
      <c r="J25" s="67"/>
      <c r="K25" s="69"/>
      <c r="L25" s="72"/>
      <c r="M25" s="73"/>
      <c r="N25" s="67"/>
      <c r="O25" s="69"/>
      <c r="P25" s="72"/>
      <c r="Q25" s="73"/>
      <c r="R25" s="67"/>
      <c r="S25" s="69"/>
      <c r="T25" s="72"/>
      <c r="U25" s="73"/>
      <c r="V25" s="67"/>
      <c r="W25" s="69"/>
      <c r="X25" s="72"/>
      <c r="Y25" s="73"/>
      <c r="Z25" s="67">
        <v>14</v>
      </c>
      <c r="AA25" s="69">
        <v>1</v>
      </c>
      <c r="AB25" s="72"/>
      <c r="AC25" s="56"/>
      <c r="AD25" s="67"/>
      <c r="AE25" s="181"/>
      <c r="AF25" s="12">
        <f t="shared" si="0"/>
        <v>1</v>
      </c>
      <c r="AG25" s="123">
        <f t="shared" si="1"/>
        <v>1</v>
      </c>
      <c r="AH25" s="182">
        <v>1</v>
      </c>
    </row>
    <row r="26" spans="1:34" ht="15.75" thickTop="1" x14ac:dyDescent="0.25"/>
  </sheetData>
  <sortState ref="A3:AG33">
    <sortCondition descending="1" ref="AG3:AG33"/>
  </sortState>
  <mergeCells count="14">
    <mergeCell ref="AD1:AE1"/>
    <mergeCell ref="AB1:AC1"/>
    <mergeCell ref="Z1:AA1"/>
    <mergeCell ref="A1:E1"/>
    <mergeCell ref="N1:O1"/>
    <mergeCell ref="F1:G1"/>
    <mergeCell ref="H1:I1"/>
    <mergeCell ref="J1:K1"/>
    <mergeCell ref="L1:M1"/>
    <mergeCell ref="X1:Y1"/>
    <mergeCell ref="T1:U1"/>
    <mergeCell ref="V1:W1"/>
    <mergeCell ref="R1:S1"/>
    <mergeCell ref="P1:Q1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V21"/>
  <sheetViews>
    <sheetView zoomScale="65" zoomScaleNormal="65" workbookViewId="0">
      <selection activeCell="AH10" sqref="AH10"/>
    </sheetView>
  </sheetViews>
  <sheetFormatPr defaultRowHeight="15" x14ac:dyDescent="0.25"/>
  <cols>
    <col min="1" max="1" width="31.42578125" style="5"/>
    <col min="2" max="4" width="7.42578125" style="5"/>
    <col min="5" max="5" width="9.140625" style="5"/>
    <col min="6" max="25" width="9.140625" style="5" customWidth="1"/>
    <col min="26" max="31" width="9.140625" style="5"/>
    <col min="32" max="33" width="9.140625" style="5" customWidth="1"/>
    <col min="34" max="1035" width="16" style="5"/>
  </cols>
  <sheetData>
    <row r="1" spans="1:33 1036:1036" s="2" customFormat="1" ht="36" customHeight="1" thickBot="1" x14ac:dyDescent="0.3">
      <c r="A1" s="218" t="s">
        <v>44</v>
      </c>
      <c r="B1" s="219"/>
      <c r="C1" s="219"/>
      <c r="D1" s="219"/>
      <c r="E1" s="220"/>
      <c r="F1" s="196" t="s">
        <v>139</v>
      </c>
      <c r="G1" s="197"/>
      <c r="H1" s="198" t="s">
        <v>141</v>
      </c>
      <c r="I1" s="199"/>
      <c r="J1" s="196" t="s">
        <v>113</v>
      </c>
      <c r="K1" s="197"/>
      <c r="L1" s="198" t="s">
        <v>240</v>
      </c>
      <c r="M1" s="199"/>
      <c r="N1" s="196" t="s">
        <v>251</v>
      </c>
      <c r="O1" s="197"/>
      <c r="P1" s="198" t="s">
        <v>253</v>
      </c>
      <c r="Q1" s="199"/>
      <c r="R1" s="196" t="s">
        <v>295</v>
      </c>
      <c r="S1" s="197"/>
      <c r="T1" s="198" t="s">
        <v>316</v>
      </c>
      <c r="U1" s="199"/>
      <c r="V1" s="196" t="s">
        <v>8</v>
      </c>
      <c r="W1" s="197"/>
      <c r="X1" s="198" t="s">
        <v>389</v>
      </c>
      <c r="Y1" s="199"/>
      <c r="Z1" s="196" t="s">
        <v>444</v>
      </c>
      <c r="AA1" s="197"/>
      <c r="AB1" s="198" t="s">
        <v>545</v>
      </c>
      <c r="AC1" s="199"/>
      <c r="AD1" s="196" t="s">
        <v>568</v>
      </c>
      <c r="AE1" s="197"/>
      <c r="AMV1"/>
    </row>
    <row r="2" spans="1:33 1036:1036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0" t="s">
        <v>5</v>
      </c>
      <c r="F2" s="31" t="s">
        <v>6</v>
      </c>
      <c r="G2" s="32" t="s">
        <v>140</v>
      </c>
      <c r="H2" s="38" t="s">
        <v>6</v>
      </c>
      <c r="I2" s="54" t="s">
        <v>140</v>
      </c>
      <c r="J2" s="31" t="s">
        <v>6</v>
      </c>
      <c r="K2" s="32" t="s">
        <v>140</v>
      </c>
      <c r="L2" s="38" t="s">
        <v>6</v>
      </c>
      <c r="M2" s="39" t="s">
        <v>140</v>
      </c>
      <c r="N2" s="31" t="s">
        <v>6</v>
      </c>
      <c r="O2" s="32" t="s">
        <v>140</v>
      </c>
      <c r="P2" s="38" t="s">
        <v>6</v>
      </c>
      <c r="Q2" s="54" t="s">
        <v>140</v>
      </c>
      <c r="R2" s="31" t="s">
        <v>6</v>
      </c>
      <c r="S2" s="32" t="s">
        <v>140</v>
      </c>
      <c r="T2" s="38" t="s">
        <v>6</v>
      </c>
      <c r="U2" s="54" t="s">
        <v>140</v>
      </c>
      <c r="V2" s="31" t="s">
        <v>6</v>
      </c>
      <c r="W2" s="32" t="s">
        <v>140</v>
      </c>
      <c r="X2" s="38" t="s">
        <v>6</v>
      </c>
      <c r="Y2" s="54" t="s">
        <v>140</v>
      </c>
      <c r="Z2" s="31" t="s">
        <v>6</v>
      </c>
      <c r="AA2" s="32" t="s">
        <v>140</v>
      </c>
      <c r="AB2" s="38" t="s">
        <v>6</v>
      </c>
      <c r="AC2" s="54" t="s">
        <v>140</v>
      </c>
      <c r="AD2" s="31" t="s">
        <v>6</v>
      </c>
      <c r="AE2" s="32" t="s">
        <v>140</v>
      </c>
      <c r="AF2" s="12" t="s">
        <v>143</v>
      </c>
      <c r="AG2" s="12" t="s">
        <v>546</v>
      </c>
    </row>
    <row r="3" spans="1:33 1036:1036" ht="30" customHeight="1" thickTop="1" thickBot="1" x14ac:dyDescent="0.3">
      <c r="A3" s="3" t="s">
        <v>212</v>
      </c>
      <c r="B3" s="3" t="s">
        <v>113</v>
      </c>
      <c r="C3" s="3" t="s">
        <v>42</v>
      </c>
      <c r="D3" s="3"/>
      <c r="E3" s="14">
        <v>801</v>
      </c>
      <c r="F3" s="33"/>
      <c r="G3" s="34"/>
      <c r="H3" s="40"/>
      <c r="I3" s="55"/>
      <c r="J3" s="33"/>
      <c r="K3" s="34"/>
      <c r="L3" s="40"/>
      <c r="M3" s="41"/>
      <c r="N3" s="65"/>
      <c r="O3" s="68"/>
      <c r="P3" s="70"/>
      <c r="Q3" s="55"/>
      <c r="R3" s="65"/>
      <c r="S3" s="68"/>
      <c r="T3" s="70">
        <v>1</v>
      </c>
      <c r="U3" s="55">
        <v>15</v>
      </c>
      <c r="V3" s="65"/>
      <c r="W3" s="68"/>
      <c r="X3" s="70"/>
      <c r="Y3" s="55"/>
      <c r="Z3" s="65">
        <v>1</v>
      </c>
      <c r="AA3" s="68">
        <v>15</v>
      </c>
      <c r="AB3" s="70">
        <v>1</v>
      </c>
      <c r="AC3" s="55">
        <v>15</v>
      </c>
      <c r="AD3" s="65">
        <v>1</v>
      </c>
      <c r="AE3" s="68">
        <v>15</v>
      </c>
      <c r="AF3" s="12">
        <f>SUM(G3,I3,K3,M3,Q3,S3,,U3,W3,O3,Y3,AA3,AC3,AE3)</f>
        <v>60</v>
      </c>
      <c r="AG3" s="123">
        <v>60</v>
      </c>
    </row>
    <row r="4" spans="1:33 1036:1036" ht="30" customHeight="1" thickTop="1" thickBot="1" x14ac:dyDescent="0.3">
      <c r="A4" s="3" t="s">
        <v>227</v>
      </c>
      <c r="B4" s="3" t="s">
        <v>113</v>
      </c>
      <c r="C4" s="3" t="s">
        <v>42</v>
      </c>
      <c r="D4" s="3" t="s">
        <v>10</v>
      </c>
      <c r="E4" s="14">
        <v>800</v>
      </c>
      <c r="F4" s="33"/>
      <c r="G4" s="34"/>
      <c r="H4" s="40"/>
      <c r="I4" s="55"/>
      <c r="J4" s="33">
        <v>1</v>
      </c>
      <c r="K4" s="34">
        <v>15</v>
      </c>
      <c r="L4" s="40"/>
      <c r="M4" s="41"/>
      <c r="N4" s="65"/>
      <c r="O4" s="68"/>
      <c r="P4" s="70"/>
      <c r="Q4" s="55"/>
      <c r="R4" s="65"/>
      <c r="S4" s="68"/>
      <c r="T4" s="70"/>
      <c r="U4" s="55"/>
      <c r="V4" s="65"/>
      <c r="W4" s="68"/>
      <c r="X4" s="70"/>
      <c r="Y4" s="55"/>
      <c r="Z4" s="65"/>
      <c r="AA4" s="68"/>
      <c r="AB4" s="70"/>
      <c r="AC4" s="55"/>
      <c r="AD4" s="65"/>
      <c r="AE4" s="68"/>
      <c r="AF4" s="12">
        <f t="shared" ref="AF4:AF8" si="0">SUM(G4,I4,K4,M4,Q4,S4,,U4,W4,O4,Y4,AA4,AC4,)</f>
        <v>15</v>
      </c>
      <c r="AG4" s="123">
        <v>15</v>
      </c>
    </row>
    <row r="5" spans="1:33 1036:1036" ht="30" customHeight="1" thickTop="1" thickBot="1" x14ac:dyDescent="0.3">
      <c r="A5" s="3" t="s">
        <v>153</v>
      </c>
      <c r="B5" s="3" t="s">
        <v>113</v>
      </c>
      <c r="C5" s="3" t="s">
        <v>42</v>
      </c>
      <c r="D5" s="3" t="s">
        <v>10</v>
      </c>
      <c r="E5" s="14">
        <v>803</v>
      </c>
      <c r="F5" s="33"/>
      <c r="G5" s="34"/>
      <c r="H5" s="40"/>
      <c r="I5" s="55"/>
      <c r="J5" s="33"/>
      <c r="K5" s="34"/>
      <c r="L5" s="40"/>
      <c r="M5" s="41"/>
      <c r="N5" s="65"/>
      <c r="O5" s="68"/>
      <c r="P5" s="70"/>
      <c r="Q5" s="55"/>
      <c r="R5" s="65"/>
      <c r="S5" s="68"/>
      <c r="T5" s="70">
        <v>2</v>
      </c>
      <c r="U5" s="55">
        <v>13</v>
      </c>
      <c r="V5" s="65"/>
      <c r="W5" s="68"/>
      <c r="X5" s="70"/>
      <c r="Y5" s="55"/>
      <c r="Z5" s="65"/>
      <c r="AA5" s="68"/>
      <c r="AB5" s="70"/>
      <c r="AC5" s="55"/>
      <c r="AD5" s="65"/>
      <c r="AE5" s="68"/>
      <c r="AF5" s="12">
        <f t="shared" si="0"/>
        <v>13</v>
      </c>
      <c r="AG5" s="123">
        <v>13</v>
      </c>
    </row>
    <row r="6" spans="1:33 1036:1036" ht="30" customHeight="1" thickTop="1" thickBot="1" x14ac:dyDescent="0.3">
      <c r="A6" s="3" t="s">
        <v>535</v>
      </c>
      <c r="B6" s="3" t="s">
        <v>536</v>
      </c>
      <c r="C6" s="3" t="s">
        <v>42</v>
      </c>
      <c r="D6" s="3" t="s">
        <v>10</v>
      </c>
      <c r="E6" s="14">
        <v>804</v>
      </c>
      <c r="F6" s="33"/>
      <c r="G6" s="34"/>
      <c r="H6" s="40"/>
      <c r="I6" s="55"/>
      <c r="J6" s="33"/>
      <c r="K6" s="34"/>
      <c r="L6" s="40"/>
      <c r="M6" s="41"/>
      <c r="N6" s="65"/>
      <c r="O6" s="68"/>
      <c r="P6" s="70"/>
      <c r="Q6" s="55"/>
      <c r="R6" s="65"/>
      <c r="S6" s="68"/>
      <c r="T6" s="70"/>
      <c r="U6" s="55"/>
      <c r="V6" s="65"/>
      <c r="W6" s="68"/>
      <c r="X6" s="70"/>
      <c r="Y6" s="55"/>
      <c r="Z6" s="65">
        <v>2</v>
      </c>
      <c r="AA6" s="68">
        <v>13</v>
      </c>
      <c r="AB6" s="70"/>
      <c r="AC6" s="55"/>
      <c r="AD6" s="65"/>
      <c r="AE6" s="68"/>
      <c r="AF6" s="12">
        <f t="shared" si="0"/>
        <v>13</v>
      </c>
      <c r="AG6" s="123">
        <v>13</v>
      </c>
    </row>
    <row r="7" spans="1:33 1036:1036" ht="30" customHeight="1" thickTop="1" thickBot="1" x14ac:dyDescent="0.3">
      <c r="A7" s="3" t="s">
        <v>341</v>
      </c>
      <c r="B7" s="3" t="s">
        <v>113</v>
      </c>
      <c r="C7" s="3" t="s">
        <v>42</v>
      </c>
      <c r="D7" s="3" t="s">
        <v>10</v>
      </c>
      <c r="E7" s="14">
        <v>802</v>
      </c>
      <c r="F7" s="33"/>
      <c r="G7" s="34"/>
      <c r="H7" s="40"/>
      <c r="I7" s="55"/>
      <c r="J7" s="33"/>
      <c r="K7" s="34"/>
      <c r="L7" s="40"/>
      <c r="M7" s="41"/>
      <c r="N7" s="65"/>
      <c r="O7" s="68"/>
      <c r="P7" s="70"/>
      <c r="Q7" s="55"/>
      <c r="R7" s="65"/>
      <c r="S7" s="68"/>
      <c r="T7" s="70">
        <v>3</v>
      </c>
      <c r="U7" s="55">
        <v>12</v>
      </c>
      <c r="V7" s="65"/>
      <c r="W7" s="68"/>
      <c r="X7" s="70"/>
      <c r="Y7" s="55"/>
      <c r="Z7" s="65"/>
      <c r="AA7" s="68"/>
      <c r="AB7" s="70"/>
      <c r="AC7" s="55"/>
      <c r="AD7" s="65"/>
      <c r="AE7" s="68"/>
      <c r="AF7" s="12">
        <f t="shared" si="0"/>
        <v>12</v>
      </c>
      <c r="AG7" s="123">
        <v>12</v>
      </c>
    </row>
    <row r="8" spans="1:33 1036:1036" ht="30" customHeight="1" thickTop="1" thickBot="1" x14ac:dyDescent="0.3">
      <c r="A8" s="3" t="s">
        <v>533</v>
      </c>
      <c r="B8" s="3" t="s">
        <v>534</v>
      </c>
      <c r="C8" s="3" t="s">
        <v>42</v>
      </c>
      <c r="D8" s="3" t="s">
        <v>10</v>
      </c>
      <c r="E8" s="14">
        <v>805</v>
      </c>
      <c r="F8" s="33"/>
      <c r="G8" s="34"/>
      <c r="H8" s="40"/>
      <c r="I8" s="55"/>
      <c r="J8" s="33"/>
      <c r="K8" s="34"/>
      <c r="L8" s="40"/>
      <c r="M8" s="41"/>
      <c r="N8" s="65"/>
      <c r="O8" s="68"/>
      <c r="P8" s="70"/>
      <c r="Q8" s="55"/>
      <c r="R8" s="65"/>
      <c r="S8" s="68"/>
      <c r="T8" s="70"/>
      <c r="U8" s="55"/>
      <c r="V8" s="65"/>
      <c r="W8" s="68"/>
      <c r="X8" s="70"/>
      <c r="Y8" s="55"/>
      <c r="Z8" s="65">
        <v>3</v>
      </c>
      <c r="AA8" s="68">
        <v>12</v>
      </c>
      <c r="AB8" s="70"/>
      <c r="AC8" s="55"/>
      <c r="AD8" s="65"/>
      <c r="AE8" s="68"/>
      <c r="AF8" s="12">
        <f t="shared" si="0"/>
        <v>12</v>
      </c>
      <c r="AG8" s="123">
        <v>12</v>
      </c>
    </row>
    <row r="9" spans="1:33 1036:1036" ht="30" customHeight="1" thickTop="1" thickBot="1" x14ac:dyDescent="0.3">
      <c r="A9" s="3"/>
      <c r="B9" s="3"/>
      <c r="C9" s="3" t="s">
        <v>42</v>
      </c>
      <c r="D9" s="3"/>
      <c r="E9" s="14">
        <v>806</v>
      </c>
      <c r="F9" s="33"/>
      <c r="G9" s="34"/>
      <c r="H9" s="40"/>
      <c r="I9" s="55"/>
      <c r="J9" s="33"/>
      <c r="K9" s="34"/>
      <c r="L9" s="40"/>
      <c r="M9" s="41"/>
      <c r="N9" s="65"/>
      <c r="O9" s="68"/>
      <c r="P9" s="70"/>
      <c r="Q9" s="55"/>
      <c r="R9" s="65"/>
      <c r="S9" s="68"/>
      <c r="T9" s="70"/>
      <c r="U9" s="55"/>
      <c r="V9" s="65"/>
      <c r="W9" s="68"/>
      <c r="X9" s="70"/>
      <c r="Y9" s="55"/>
      <c r="Z9" s="65"/>
      <c r="AA9" s="68"/>
      <c r="AB9" s="70"/>
      <c r="AC9" s="55"/>
      <c r="AD9" s="65"/>
      <c r="AE9" s="68"/>
      <c r="AF9" s="12">
        <f t="shared" ref="AF9:AF20" si="1">SUM(G9,I9,K9,M9,Q9,S9,,U9,W9,)</f>
        <v>0</v>
      </c>
      <c r="AG9" s="12"/>
    </row>
    <row r="10" spans="1:33 1036:1036" ht="30" customHeight="1" thickTop="1" thickBot="1" x14ac:dyDescent="0.3">
      <c r="A10" s="3"/>
      <c r="B10" s="3"/>
      <c r="C10" s="3" t="s">
        <v>42</v>
      </c>
      <c r="D10" s="3"/>
      <c r="E10" s="14">
        <v>807</v>
      </c>
      <c r="F10" s="33"/>
      <c r="G10" s="34"/>
      <c r="H10" s="40"/>
      <c r="I10" s="55"/>
      <c r="J10" s="33"/>
      <c r="K10" s="34"/>
      <c r="L10" s="40"/>
      <c r="M10" s="41"/>
      <c r="N10" s="65"/>
      <c r="O10" s="68"/>
      <c r="P10" s="70"/>
      <c r="Q10" s="55"/>
      <c r="R10" s="65"/>
      <c r="S10" s="68"/>
      <c r="T10" s="70"/>
      <c r="U10" s="55"/>
      <c r="V10" s="65"/>
      <c r="W10" s="68"/>
      <c r="X10" s="70"/>
      <c r="Y10" s="55"/>
      <c r="Z10" s="65"/>
      <c r="AA10" s="68"/>
      <c r="AB10" s="70"/>
      <c r="AC10" s="55"/>
      <c r="AD10" s="65"/>
      <c r="AE10" s="68"/>
      <c r="AF10" s="12">
        <f t="shared" si="1"/>
        <v>0</v>
      </c>
      <c r="AG10" s="12"/>
    </row>
    <row r="11" spans="1:33 1036:1036" ht="30" customHeight="1" thickTop="1" thickBot="1" x14ac:dyDescent="0.3">
      <c r="A11" s="3"/>
      <c r="B11" s="3"/>
      <c r="C11" s="3" t="s">
        <v>42</v>
      </c>
      <c r="D11" s="3"/>
      <c r="E11" s="14">
        <v>808</v>
      </c>
      <c r="F11" s="33"/>
      <c r="G11" s="34"/>
      <c r="H11" s="40"/>
      <c r="I11" s="55"/>
      <c r="J11" s="33"/>
      <c r="K11" s="34"/>
      <c r="L11" s="40"/>
      <c r="M11" s="41"/>
      <c r="N11" s="65"/>
      <c r="O11" s="68"/>
      <c r="P11" s="70"/>
      <c r="Q11" s="55"/>
      <c r="R11" s="65"/>
      <c r="S11" s="68"/>
      <c r="T11" s="70"/>
      <c r="U11" s="55"/>
      <c r="V11" s="65"/>
      <c r="W11" s="68"/>
      <c r="X11" s="70"/>
      <c r="Y11" s="55"/>
      <c r="Z11" s="65"/>
      <c r="AA11" s="68"/>
      <c r="AB11" s="70"/>
      <c r="AC11" s="55"/>
      <c r="AD11" s="65"/>
      <c r="AE11" s="68"/>
      <c r="AF11" s="12">
        <f t="shared" si="1"/>
        <v>0</v>
      </c>
      <c r="AG11" s="12"/>
    </row>
    <row r="12" spans="1:33 1036:1036" ht="30" customHeight="1" thickTop="1" thickBot="1" x14ac:dyDescent="0.3">
      <c r="A12" s="3"/>
      <c r="B12" s="3"/>
      <c r="C12" s="3" t="s">
        <v>42</v>
      </c>
      <c r="D12" s="3"/>
      <c r="E12" s="14">
        <v>809</v>
      </c>
      <c r="F12" s="33"/>
      <c r="G12" s="34"/>
      <c r="H12" s="40"/>
      <c r="I12" s="55"/>
      <c r="J12" s="33"/>
      <c r="K12" s="34"/>
      <c r="L12" s="40"/>
      <c r="M12" s="41"/>
      <c r="N12" s="65"/>
      <c r="O12" s="68"/>
      <c r="P12" s="70"/>
      <c r="Q12" s="55"/>
      <c r="R12" s="65"/>
      <c r="S12" s="68"/>
      <c r="T12" s="70"/>
      <c r="U12" s="55"/>
      <c r="V12" s="65"/>
      <c r="W12" s="68"/>
      <c r="X12" s="70"/>
      <c r="Y12" s="55"/>
      <c r="Z12" s="65"/>
      <c r="AA12" s="68"/>
      <c r="AB12" s="70"/>
      <c r="AC12" s="55"/>
      <c r="AD12" s="65"/>
      <c r="AE12" s="68"/>
      <c r="AF12" s="12">
        <f t="shared" si="1"/>
        <v>0</v>
      </c>
      <c r="AG12" s="12"/>
    </row>
    <row r="13" spans="1:33 1036:1036" ht="30" customHeight="1" thickTop="1" thickBot="1" x14ac:dyDescent="0.3">
      <c r="A13" s="3"/>
      <c r="B13" s="3"/>
      <c r="C13" s="3" t="s">
        <v>42</v>
      </c>
      <c r="D13" s="3"/>
      <c r="E13" s="14">
        <v>810</v>
      </c>
      <c r="F13" s="33"/>
      <c r="G13" s="34"/>
      <c r="H13" s="40"/>
      <c r="I13" s="55"/>
      <c r="J13" s="33"/>
      <c r="K13" s="34"/>
      <c r="L13" s="40"/>
      <c r="M13" s="41"/>
      <c r="N13" s="65"/>
      <c r="O13" s="68"/>
      <c r="P13" s="70"/>
      <c r="Q13" s="55"/>
      <c r="R13" s="65"/>
      <c r="S13" s="68"/>
      <c r="T13" s="70"/>
      <c r="U13" s="55"/>
      <c r="V13" s="65"/>
      <c r="W13" s="68"/>
      <c r="X13" s="70"/>
      <c r="Y13" s="55"/>
      <c r="Z13" s="65"/>
      <c r="AA13" s="68"/>
      <c r="AB13" s="70"/>
      <c r="AC13" s="55"/>
      <c r="AD13" s="65"/>
      <c r="AE13" s="68"/>
      <c r="AF13" s="12">
        <f t="shared" si="1"/>
        <v>0</v>
      </c>
      <c r="AG13" s="12"/>
    </row>
    <row r="14" spans="1:33 1036:1036" ht="30" customHeight="1" thickTop="1" thickBot="1" x14ac:dyDescent="0.3">
      <c r="A14" s="3"/>
      <c r="B14" s="3"/>
      <c r="C14" s="3" t="s">
        <v>42</v>
      </c>
      <c r="D14" s="3"/>
      <c r="E14" s="14">
        <v>811</v>
      </c>
      <c r="F14" s="33"/>
      <c r="G14" s="34"/>
      <c r="H14" s="40"/>
      <c r="I14" s="55"/>
      <c r="J14" s="33"/>
      <c r="K14" s="34"/>
      <c r="L14" s="40"/>
      <c r="M14" s="41"/>
      <c r="N14" s="65"/>
      <c r="O14" s="68"/>
      <c r="P14" s="70"/>
      <c r="Q14" s="55"/>
      <c r="R14" s="65"/>
      <c r="S14" s="68"/>
      <c r="T14" s="70"/>
      <c r="U14" s="55"/>
      <c r="V14" s="65"/>
      <c r="W14" s="68"/>
      <c r="X14" s="70"/>
      <c r="Y14" s="55"/>
      <c r="Z14" s="65"/>
      <c r="AA14" s="68"/>
      <c r="AB14" s="70"/>
      <c r="AC14" s="55"/>
      <c r="AD14" s="65"/>
      <c r="AE14" s="68"/>
      <c r="AF14" s="12">
        <f t="shared" si="1"/>
        <v>0</v>
      </c>
      <c r="AG14" s="12"/>
    </row>
    <row r="15" spans="1:33 1036:1036" ht="30" customHeight="1" thickTop="1" thickBot="1" x14ac:dyDescent="0.3">
      <c r="A15" s="3"/>
      <c r="B15" s="3"/>
      <c r="C15" s="3" t="s">
        <v>42</v>
      </c>
      <c r="D15" s="3"/>
      <c r="E15" s="14">
        <v>812</v>
      </c>
      <c r="F15" s="33"/>
      <c r="G15" s="34"/>
      <c r="H15" s="40"/>
      <c r="I15" s="55"/>
      <c r="J15" s="33"/>
      <c r="K15" s="34"/>
      <c r="L15" s="40"/>
      <c r="M15" s="41"/>
      <c r="N15" s="65"/>
      <c r="O15" s="68"/>
      <c r="P15" s="70"/>
      <c r="Q15" s="55"/>
      <c r="R15" s="65"/>
      <c r="S15" s="68"/>
      <c r="T15" s="70"/>
      <c r="U15" s="55"/>
      <c r="V15" s="65"/>
      <c r="W15" s="68"/>
      <c r="X15" s="70"/>
      <c r="Y15" s="55"/>
      <c r="Z15" s="65"/>
      <c r="AA15" s="68"/>
      <c r="AB15" s="70"/>
      <c r="AC15" s="55"/>
      <c r="AD15" s="65"/>
      <c r="AE15" s="68"/>
      <c r="AF15" s="12">
        <f t="shared" si="1"/>
        <v>0</v>
      </c>
      <c r="AG15" s="12"/>
    </row>
    <row r="16" spans="1:33 1036:1036" ht="30" customHeight="1" thickTop="1" thickBot="1" x14ac:dyDescent="0.3">
      <c r="A16" s="3"/>
      <c r="B16" s="3"/>
      <c r="C16" s="3" t="s">
        <v>42</v>
      </c>
      <c r="D16" s="3"/>
      <c r="E16" s="14">
        <v>813</v>
      </c>
      <c r="F16" s="33"/>
      <c r="G16" s="34"/>
      <c r="H16" s="40"/>
      <c r="I16" s="55"/>
      <c r="J16" s="33"/>
      <c r="K16" s="34"/>
      <c r="L16" s="40"/>
      <c r="M16" s="41"/>
      <c r="N16" s="65"/>
      <c r="O16" s="68"/>
      <c r="P16" s="70"/>
      <c r="Q16" s="55"/>
      <c r="R16" s="65"/>
      <c r="S16" s="68"/>
      <c r="T16" s="70"/>
      <c r="U16" s="55"/>
      <c r="V16" s="65"/>
      <c r="W16" s="68"/>
      <c r="X16" s="70"/>
      <c r="Y16" s="55"/>
      <c r="Z16" s="65"/>
      <c r="AA16" s="68"/>
      <c r="AB16" s="70"/>
      <c r="AC16" s="55"/>
      <c r="AD16" s="65"/>
      <c r="AE16" s="68"/>
      <c r="AF16" s="12">
        <f t="shared" si="1"/>
        <v>0</v>
      </c>
      <c r="AG16" s="12"/>
    </row>
    <row r="17" spans="1:33" ht="30" customHeight="1" thickTop="1" thickBot="1" x14ac:dyDescent="0.3">
      <c r="A17" s="3"/>
      <c r="B17" s="3"/>
      <c r="C17" s="3" t="s">
        <v>42</v>
      </c>
      <c r="D17" s="3"/>
      <c r="E17" s="14">
        <v>814</v>
      </c>
      <c r="F17" s="33"/>
      <c r="G17" s="34"/>
      <c r="H17" s="40"/>
      <c r="I17" s="55"/>
      <c r="J17" s="33"/>
      <c r="K17" s="34"/>
      <c r="L17" s="40"/>
      <c r="M17" s="41"/>
      <c r="N17" s="65"/>
      <c r="O17" s="68"/>
      <c r="P17" s="70"/>
      <c r="Q17" s="55"/>
      <c r="R17" s="65"/>
      <c r="S17" s="68"/>
      <c r="T17" s="70"/>
      <c r="U17" s="55"/>
      <c r="V17" s="65"/>
      <c r="W17" s="68"/>
      <c r="X17" s="70"/>
      <c r="Y17" s="55"/>
      <c r="Z17" s="65"/>
      <c r="AA17" s="68"/>
      <c r="AB17" s="70"/>
      <c r="AC17" s="55"/>
      <c r="AD17" s="65"/>
      <c r="AE17" s="68"/>
      <c r="AF17" s="12">
        <f t="shared" si="1"/>
        <v>0</v>
      </c>
      <c r="AG17" s="12"/>
    </row>
    <row r="18" spans="1:33" ht="30" customHeight="1" thickTop="1" thickBot="1" x14ac:dyDescent="0.3">
      <c r="A18" s="3"/>
      <c r="B18" s="3"/>
      <c r="C18" s="3" t="s">
        <v>42</v>
      </c>
      <c r="D18" s="3"/>
      <c r="E18" s="14">
        <v>815</v>
      </c>
      <c r="F18" s="33"/>
      <c r="G18" s="34"/>
      <c r="H18" s="40"/>
      <c r="I18" s="55"/>
      <c r="J18" s="33"/>
      <c r="K18" s="34"/>
      <c r="L18" s="40"/>
      <c r="M18" s="41"/>
      <c r="N18" s="65"/>
      <c r="O18" s="68"/>
      <c r="P18" s="70"/>
      <c r="Q18" s="55"/>
      <c r="R18" s="65"/>
      <c r="S18" s="68"/>
      <c r="T18" s="70"/>
      <c r="U18" s="55"/>
      <c r="V18" s="65"/>
      <c r="W18" s="68"/>
      <c r="X18" s="70"/>
      <c r="Y18" s="55"/>
      <c r="Z18" s="65"/>
      <c r="AA18" s="68"/>
      <c r="AB18" s="70"/>
      <c r="AC18" s="55"/>
      <c r="AD18" s="65"/>
      <c r="AE18" s="68"/>
      <c r="AF18" s="12">
        <f t="shared" si="1"/>
        <v>0</v>
      </c>
      <c r="AG18" s="12"/>
    </row>
    <row r="19" spans="1:33" ht="30" customHeight="1" thickTop="1" thickBot="1" x14ac:dyDescent="0.3">
      <c r="A19" s="3"/>
      <c r="B19" s="3"/>
      <c r="C19" s="3" t="s">
        <v>42</v>
      </c>
      <c r="D19" s="3"/>
      <c r="E19" s="14">
        <v>816</v>
      </c>
      <c r="F19" s="33"/>
      <c r="G19" s="34"/>
      <c r="H19" s="40"/>
      <c r="I19" s="55"/>
      <c r="J19" s="33"/>
      <c r="K19" s="34"/>
      <c r="L19" s="40"/>
      <c r="M19" s="41"/>
      <c r="N19" s="65"/>
      <c r="O19" s="68"/>
      <c r="P19" s="70"/>
      <c r="Q19" s="55"/>
      <c r="R19" s="65"/>
      <c r="S19" s="68"/>
      <c r="T19" s="70"/>
      <c r="U19" s="55"/>
      <c r="V19" s="65"/>
      <c r="W19" s="68"/>
      <c r="X19" s="70"/>
      <c r="Y19" s="55"/>
      <c r="Z19" s="65"/>
      <c r="AA19" s="68"/>
      <c r="AB19" s="70"/>
      <c r="AC19" s="55"/>
      <c r="AD19" s="65"/>
      <c r="AE19" s="68"/>
      <c r="AF19" s="12">
        <f t="shared" si="1"/>
        <v>0</v>
      </c>
      <c r="AG19" s="12"/>
    </row>
    <row r="20" spans="1:33" ht="30" customHeight="1" thickTop="1" thickBot="1" x14ac:dyDescent="0.3">
      <c r="A20" s="3"/>
      <c r="B20" s="3"/>
      <c r="C20" s="3" t="s">
        <v>42</v>
      </c>
      <c r="D20" s="3"/>
      <c r="E20" s="14">
        <v>817</v>
      </c>
      <c r="F20" s="35"/>
      <c r="G20" s="36"/>
      <c r="H20" s="42"/>
      <c r="I20" s="56"/>
      <c r="J20" s="35"/>
      <c r="K20" s="36"/>
      <c r="L20" s="42"/>
      <c r="M20" s="43"/>
      <c r="N20" s="67"/>
      <c r="O20" s="69"/>
      <c r="P20" s="72"/>
      <c r="Q20" s="56"/>
      <c r="R20" s="67"/>
      <c r="S20" s="69"/>
      <c r="T20" s="72"/>
      <c r="U20" s="56"/>
      <c r="V20" s="67"/>
      <c r="W20" s="69"/>
      <c r="X20" s="72"/>
      <c r="Y20" s="56"/>
      <c r="Z20" s="67"/>
      <c r="AA20" s="69"/>
      <c r="AB20" s="72"/>
      <c r="AC20" s="56"/>
      <c r="AD20" s="67"/>
      <c r="AE20" s="69"/>
      <c r="AF20" s="12">
        <f t="shared" si="1"/>
        <v>0</v>
      </c>
      <c r="AG20" s="12"/>
    </row>
    <row r="21" spans="1:33" ht="15.75" thickTop="1" x14ac:dyDescent="0.25"/>
  </sheetData>
  <sortState ref="A3:AF20">
    <sortCondition descending="1" ref="AF3:AF20"/>
  </sortState>
  <mergeCells count="14">
    <mergeCell ref="AD1:AE1"/>
    <mergeCell ref="AB1:AC1"/>
    <mergeCell ref="Z1:AA1"/>
    <mergeCell ref="A1:E1"/>
    <mergeCell ref="N1:O1"/>
    <mergeCell ref="F1:G1"/>
    <mergeCell ref="H1:I1"/>
    <mergeCell ref="J1:K1"/>
    <mergeCell ref="L1:M1"/>
    <mergeCell ref="X1:Y1"/>
    <mergeCell ref="T1:U1"/>
    <mergeCell ref="V1:W1"/>
    <mergeCell ref="R1:S1"/>
    <mergeCell ref="P1:Q1"/>
  </mergeCells>
  <pageMargins left="0.23622047244094491" right="0.23622047244094491" top="0.74803149606299213" bottom="0.74803149606299213" header="0.31496062992125984" footer="0.31496062992125984"/>
  <pageSetup paperSize="9" scale="83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V22"/>
  <sheetViews>
    <sheetView zoomScale="75" zoomScaleNormal="75" workbookViewId="0">
      <selection activeCell="AF4" sqref="AF4"/>
    </sheetView>
  </sheetViews>
  <sheetFormatPr defaultColWidth="16" defaultRowHeight="15" x14ac:dyDescent="0.25"/>
  <cols>
    <col min="1" max="1" width="7.42578125" customWidth="1"/>
    <col min="2" max="2" width="31.7109375" style="5" customWidth="1"/>
    <col min="3" max="6" width="7.42578125" style="5" customWidth="1"/>
    <col min="7" max="7" width="9.140625" style="5" customWidth="1"/>
    <col min="8" max="8" width="10" style="5" customWidth="1"/>
    <col min="9" max="32" width="9.140625" style="5" customWidth="1"/>
    <col min="33" max="1036" width="16" style="5"/>
  </cols>
  <sheetData>
    <row r="1" spans="2:32" ht="15.75" thickBot="1" x14ac:dyDescent="0.3"/>
    <row r="2" spans="2:32" s="2" customFormat="1" ht="36" customHeight="1" thickBot="1" x14ac:dyDescent="0.3">
      <c r="B2" s="191" t="s">
        <v>45</v>
      </c>
      <c r="C2" s="191"/>
      <c r="D2" s="191"/>
      <c r="E2" s="191"/>
      <c r="F2" s="192"/>
      <c r="G2" s="202" t="s">
        <v>139</v>
      </c>
      <c r="H2" s="203"/>
      <c r="I2" s="204" t="s">
        <v>141</v>
      </c>
      <c r="J2" s="205"/>
      <c r="K2" s="202" t="s">
        <v>113</v>
      </c>
      <c r="L2" s="203"/>
      <c r="M2" s="204" t="s">
        <v>240</v>
      </c>
      <c r="N2" s="205"/>
      <c r="O2" s="202" t="s">
        <v>251</v>
      </c>
      <c r="P2" s="203"/>
      <c r="Q2" s="204" t="s">
        <v>253</v>
      </c>
      <c r="R2" s="205"/>
      <c r="S2" s="202" t="s">
        <v>295</v>
      </c>
      <c r="T2" s="203"/>
      <c r="U2" s="204" t="s">
        <v>316</v>
      </c>
      <c r="V2" s="205"/>
      <c r="W2" s="202" t="s">
        <v>8</v>
      </c>
      <c r="X2" s="203"/>
      <c r="Y2" s="204" t="s">
        <v>389</v>
      </c>
      <c r="Z2" s="205"/>
      <c r="AA2" s="202" t="s">
        <v>444</v>
      </c>
      <c r="AB2" s="203"/>
      <c r="AC2" s="204" t="s">
        <v>545</v>
      </c>
      <c r="AD2" s="205"/>
    </row>
    <row r="3" spans="2:32" ht="30" customHeight="1" thickTop="1" thickBot="1" x14ac:dyDescent="0.3">
      <c r="B3" s="1" t="s">
        <v>1</v>
      </c>
      <c r="C3" s="1" t="s">
        <v>2</v>
      </c>
      <c r="D3" s="1" t="s">
        <v>3</v>
      </c>
      <c r="E3" s="1" t="s">
        <v>4</v>
      </c>
      <c r="F3" s="10" t="s">
        <v>5</v>
      </c>
      <c r="G3" s="31" t="s">
        <v>6</v>
      </c>
      <c r="H3" s="32" t="s">
        <v>140</v>
      </c>
      <c r="I3" s="38" t="s">
        <v>6</v>
      </c>
      <c r="J3" s="54" t="s">
        <v>140</v>
      </c>
      <c r="K3" s="31" t="s">
        <v>6</v>
      </c>
      <c r="L3" s="32" t="s">
        <v>140</v>
      </c>
      <c r="M3" s="38" t="s">
        <v>6</v>
      </c>
      <c r="N3" s="39" t="s">
        <v>140</v>
      </c>
      <c r="O3" s="31" t="s">
        <v>6</v>
      </c>
      <c r="P3" s="32" t="s">
        <v>140</v>
      </c>
      <c r="Q3" s="38" t="s">
        <v>6</v>
      </c>
      <c r="R3" s="39" t="s">
        <v>140</v>
      </c>
      <c r="S3" s="31" t="s">
        <v>6</v>
      </c>
      <c r="T3" s="32" t="s">
        <v>140</v>
      </c>
      <c r="U3" s="38" t="s">
        <v>6</v>
      </c>
      <c r="V3" s="39" t="s">
        <v>140</v>
      </c>
      <c r="W3" s="31" t="s">
        <v>6</v>
      </c>
      <c r="X3" s="32" t="s">
        <v>140</v>
      </c>
      <c r="Y3" s="38" t="s">
        <v>6</v>
      </c>
      <c r="Z3" s="39" t="s">
        <v>140</v>
      </c>
      <c r="AA3" s="31" t="s">
        <v>6</v>
      </c>
      <c r="AB3" s="32" t="s">
        <v>140</v>
      </c>
      <c r="AC3" s="38" t="s">
        <v>6</v>
      </c>
      <c r="AD3" s="39" t="s">
        <v>140</v>
      </c>
      <c r="AE3" s="12" t="s">
        <v>143</v>
      </c>
      <c r="AF3" s="123" t="s">
        <v>546</v>
      </c>
    </row>
    <row r="4" spans="2:32" ht="30" customHeight="1" thickTop="1" thickBot="1" x14ac:dyDescent="0.3">
      <c r="B4" s="6" t="s">
        <v>138</v>
      </c>
      <c r="C4" s="3" t="s">
        <v>8</v>
      </c>
      <c r="D4" s="3" t="s">
        <v>42</v>
      </c>
      <c r="E4" s="3" t="s">
        <v>10</v>
      </c>
      <c r="F4" s="14">
        <v>850</v>
      </c>
      <c r="G4" s="33">
        <v>1</v>
      </c>
      <c r="H4" s="34">
        <v>15</v>
      </c>
      <c r="I4" s="40"/>
      <c r="J4" s="55"/>
      <c r="K4" s="33"/>
      <c r="L4" s="34"/>
      <c r="M4" s="40"/>
      <c r="N4" s="41"/>
      <c r="O4" s="65"/>
      <c r="P4" s="68"/>
      <c r="Q4" s="70"/>
      <c r="R4" s="71"/>
      <c r="S4" s="65"/>
      <c r="T4" s="68"/>
      <c r="U4" s="70"/>
      <c r="V4" s="71"/>
      <c r="W4" s="65"/>
      <c r="X4" s="68"/>
      <c r="Y4" s="70"/>
      <c r="Z4" s="71"/>
      <c r="AA4" s="65"/>
      <c r="AB4" s="68"/>
      <c r="AC4" s="70"/>
      <c r="AD4" s="71"/>
      <c r="AE4" s="12">
        <f t="shared" ref="AE4:AE11" si="0">SUM(H4,J4,L4,N4,P4,R4,T4,V4,X4,Z4,AB4,AD4,)</f>
        <v>15</v>
      </c>
      <c r="AF4" s="123">
        <v>15</v>
      </c>
    </row>
    <row r="5" spans="2:32" ht="30" customHeight="1" thickTop="1" thickBot="1" x14ac:dyDescent="0.3">
      <c r="B5" s="3" t="s">
        <v>228</v>
      </c>
      <c r="C5" s="6" t="s">
        <v>150</v>
      </c>
      <c r="D5" s="3" t="s">
        <v>42</v>
      </c>
      <c r="E5" s="3" t="s">
        <v>10</v>
      </c>
      <c r="F5" s="14">
        <v>851</v>
      </c>
      <c r="G5" s="33"/>
      <c r="H5" s="34"/>
      <c r="I5" s="40"/>
      <c r="J5" s="55"/>
      <c r="K5" s="33">
        <v>1</v>
      </c>
      <c r="L5" s="34">
        <v>15</v>
      </c>
      <c r="M5" s="40"/>
      <c r="N5" s="41"/>
      <c r="O5" s="65"/>
      <c r="P5" s="68"/>
      <c r="Q5" s="70"/>
      <c r="R5" s="71"/>
      <c r="S5" s="65"/>
      <c r="T5" s="68"/>
      <c r="U5" s="70"/>
      <c r="V5" s="71"/>
      <c r="W5" s="65"/>
      <c r="X5" s="68"/>
      <c r="Y5" s="70"/>
      <c r="Z5" s="71"/>
      <c r="AA5" s="65"/>
      <c r="AB5" s="68"/>
      <c r="AC5" s="70"/>
      <c r="AD5" s="71"/>
      <c r="AE5" s="12">
        <f t="shared" si="0"/>
        <v>15</v>
      </c>
      <c r="AF5" s="123">
        <v>15</v>
      </c>
    </row>
    <row r="6" spans="2:32" ht="30" customHeight="1" thickTop="1" thickBot="1" x14ac:dyDescent="0.3">
      <c r="B6" s="3" t="s">
        <v>311</v>
      </c>
      <c r="C6" s="3" t="s">
        <v>312</v>
      </c>
      <c r="D6" s="3" t="s">
        <v>42</v>
      </c>
      <c r="E6" s="3" t="s">
        <v>10</v>
      </c>
      <c r="F6" s="14">
        <v>853</v>
      </c>
      <c r="G6" s="33"/>
      <c r="H6" s="34"/>
      <c r="I6" s="40"/>
      <c r="J6" s="55"/>
      <c r="K6" s="33"/>
      <c r="L6" s="34"/>
      <c r="M6" s="40"/>
      <c r="N6" s="41"/>
      <c r="O6" s="65"/>
      <c r="P6" s="68"/>
      <c r="Q6" s="70"/>
      <c r="R6" s="71"/>
      <c r="S6" s="65">
        <v>1</v>
      </c>
      <c r="T6" s="68">
        <v>15</v>
      </c>
      <c r="U6" s="70"/>
      <c r="V6" s="71"/>
      <c r="W6" s="65"/>
      <c r="X6" s="68"/>
      <c r="Y6" s="70"/>
      <c r="Z6" s="71"/>
      <c r="AA6" s="65"/>
      <c r="AB6" s="68"/>
      <c r="AC6" s="70"/>
      <c r="AD6" s="71"/>
      <c r="AE6" s="12">
        <f t="shared" si="0"/>
        <v>15</v>
      </c>
      <c r="AF6" s="123">
        <v>15</v>
      </c>
    </row>
    <row r="7" spans="2:32" ht="30" customHeight="1" thickTop="1" thickBot="1" x14ac:dyDescent="0.3">
      <c r="B7" s="3" t="s">
        <v>427</v>
      </c>
      <c r="C7" s="3" t="s">
        <v>192</v>
      </c>
      <c r="D7" s="3" t="s">
        <v>42</v>
      </c>
      <c r="E7" s="3" t="s">
        <v>10</v>
      </c>
      <c r="F7" s="14">
        <v>855</v>
      </c>
      <c r="G7" s="33"/>
      <c r="H7" s="34"/>
      <c r="I7" s="40"/>
      <c r="J7" s="55"/>
      <c r="K7" s="33"/>
      <c r="L7" s="34"/>
      <c r="M7" s="40"/>
      <c r="N7" s="41"/>
      <c r="O7" s="65"/>
      <c r="P7" s="68"/>
      <c r="Q7" s="70"/>
      <c r="R7" s="71"/>
      <c r="S7" s="65"/>
      <c r="T7" s="68"/>
      <c r="U7" s="70"/>
      <c r="V7" s="71"/>
      <c r="W7" s="65"/>
      <c r="X7" s="68"/>
      <c r="Y7" s="70">
        <v>1</v>
      </c>
      <c r="Z7" s="71">
        <v>15</v>
      </c>
      <c r="AA7" s="65"/>
      <c r="AB7" s="68"/>
      <c r="AC7" s="70"/>
      <c r="AD7" s="71"/>
      <c r="AE7" s="12">
        <f t="shared" si="0"/>
        <v>15</v>
      </c>
      <c r="AF7" s="123">
        <v>15</v>
      </c>
    </row>
    <row r="8" spans="2:32" ht="30" customHeight="1" thickTop="1" thickBot="1" x14ac:dyDescent="0.3">
      <c r="B8" s="6" t="s">
        <v>537</v>
      </c>
      <c r="C8" s="3" t="s">
        <v>497</v>
      </c>
      <c r="D8" s="3" t="s">
        <v>42</v>
      </c>
      <c r="E8" s="3" t="s">
        <v>10</v>
      </c>
      <c r="F8" s="14">
        <v>857</v>
      </c>
      <c r="G8" s="33"/>
      <c r="H8" s="34"/>
      <c r="I8" s="40"/>
      <c r="J8" s="55"/>
      <c r="K8" s="33"/>
      <c r="L8" s="34"/>
      <c r="M8" s="40"/>
      <c r="N8" s="41"/>
      <c r="O8" s="65"/>
      <c r="P8" s="68"/>
      <c r="Q8" s="70"/>
      <c r="R8" s="71"/>
      <c r="S8" s="65"/>
      <c r="T8" s="68"/>
      <c r="U8" s="70"/>
      <c r="V8" s="71"/>
      <c r="W8" s="65"/>
      <c r="X8" s="68"/>
      <c r="Y8" s="70"/>
      <c r="Z8" s="71"/>
      <c r="AA8" s="65">
        <v>1</v>
      </c>
      <c r="AB8" s="68">
        <v>15</v>
      </c>
      <c r="AC8" s="70"/>
      <c r="AD8" s="71"/>
      <c r="AE8" s="12">
        <f t="shared" si="0"/>
        <v>15</v>
      </c>
      <c r="AF8" s="123">
        <v>15</v>
      </c>
    </row>
    <row r="9" spans="2:32" ht="30" customHeight="1" thickTop="1" thickBot="1" x14ac:dyDescent="0.3">
      <c r="B9" s="3" t="s">
        <v>233</v>
      </c>
      <c r="C9" s="3" t="s">
        <v>113</v>
      </c>
      <c r="D9" s="3" t="s">
        <v>42</v>
      </c>
      <c r="E9" s="3" t="s">
        <v>10</v>
      </c>
      <c r="F9" s="14">
        <v>852</v>
      </c>
      <c r="G9" s="33"/>
      <c r="H9" s="34"/>
      <c r="I9" s="40"/>
      <c r="J9" s="55"/>
      <c r="K9" s="33">
        <v>2</v>
      </c>
      <c r="L9" s="34">
        <v>13</v>
      </c>
      <c r="M9" s="40"/>
      <c r="N9" s="41"/>
      <c r="O9" s="65"/>
      <c r="P9" s="68"/>
      <c r="Q9" s="70"/>
      <c r="R9" s="71"/>
      <c r="S9" s="65"/>
      <c r="T9" s="68"/>
      <c r="U9" s="70"/>
      <c r="V9" s="71"/>
      <c r="W9" s="65"/>
      <c r="X9" s="68"/>
      <c r="Y9" s="70"/>
      <c r="Z9" s="71"/>
      <c r="AA9" s="65"/>
      <c r="AB9" s="68"/>
      <c r="AC9" s="70"/>
      <c r="AD9" s="71"/>
      <c r="AE9" s="12">
        <f t="shared" si="0"/>
        <v>13</v>
      </c>
      <c r="AF9" s="123">
        <v>13</v>
      </c>
    </row>
    <row r="10" spans="2:32" ht="30" customHeight="1" thickTop="1" thickBot="1" x14ac:dyDescent="0.3">
      <c r="B10" s="3" t="s">
        <v>426</v>
      </c>
      <c r="C10" s="3" t="s">
        <v>407</v>
      </c>
      <c r="D10" s="3" t="s">
        <v>42</v>
      </c>
      <c r="E10" s="3" t="s">
        <v>10</v>
      </c>
      <c r="F10" s="14">
        <v>854</v>
      </c>
      <c r="G10" s="33"/>
      <c r="H10" s="34"/>
      <c r="I10" s="40"/>
      <c r="J10" s="55"/>
      <c r="K10" s="33"/>
      <c r="L10" s="34"/>
      <c r="M10" s="40"/>
      <c r="N10" s="41"/>
      <c r="O10" s="65"/>
      <c r="P10" s="68"/>
      <c r="Q10" s="70"/>
      <c r="R10" s="71"/>
      <c r="S10" s="65"/>
      <c r="T10" s="68"/>
      <c r="U10" s="70"/>
      <c r="V10" s="71"/>
      <c r="W10" s="65"/>
      <c r="X10" s="68"/>
      <c r="Y10" s="70">
        <v>2</v>
      </c>
      <c r="Z10" s="71">
        <v>13</v>
      </c>
      <c r="AA10" s="65"/>
      <c r="AB10" s="68"/>
      <c r="AC10" s="70"/>
      <c r="AD10" s="71"/>
      <c r="AE10" s="12">
        <f t="shared" si="0"/>
        <v>13</v>
      </c>
      <c r="AF10" s="123">
        <v>13</v>
      </c>
    </row>
    <row r="11" spans="2:32" ht="30" customHeight="1" thickTop="1" thickBot="1" x14ac:dyDescent="0.3">
      <c r="B11" s="3" t="s">
        <v>428</v>
      </c>
      <c r="C11" s="3" t="s">
        <v>192</v>
      </c>
      <c r="D11" s="3" t="s">
        <v>42</v>
      </c>
      <c r="E11" s="3" t="s">
        <v>10</v>
      </c>
      <c r="F11" s="14">
        <v>856</v>
      </c>
      <c r="G11" s="33"/>
      <c r="H11" s="34"/>
      <c r="I11" s="40"/>
      <c r="J11" s="55"/>
      <c r="K11" s="33"/>
      <c r="L11" s="34"/>
      <c r="M11" s="40"/>
      <c r="N11" s="41"/>
      <c r="O11" s="65"/>
      <c r="P11" s="68"/>
      <c r="Q11" s="70"/>
      <c r="R11" s="71"/>
      <c r="S11" s="65"/>
      <c r="T11" s="68"/>
      <c r="U11" s="70"/>
      <c r="V11" s="71"/>
      <c r="W11" s="65"/>
      <c r="X11" s="68"/>
      <c r="Y11" s="70">
        <v>3</v>
      </c>
      <c r="Z11" s="71">
        <v>12</v>
      </c>
      <c r="AA11" s="65"/>
      <c r="AB11" s="68"/>
      <c r="AC11" s="70"/>
      <c r="AD11" s="71"/>
      <c r="AE11" s="12">
        <f t="shared" si="0"/>
        <v>12</v>
      </c>
      <c r="AF11" s="123">
        <v>12</v>
      </c>
    </row>
    <row r="12" spans="2:32" ht="30" customHeight="1" thickTop="1" thickBot="1" x14ac:dyDescent="0.3">
      <c r="B12" s="3"/>
      <c r="C12" s="3"/>
      <c r="D12" s="3" t="s">
        <v>42</v>
      </c>
      <c r="E12" s="3" t="s">
        <v>10</v>
      </c>
      <c r="F12" s="14">
        <v>858</v>
      </c>
      <c r="G12" s="33"/>
      <c r="H12" s="34"/>
      <c r="I12" s="40"/>
      <c r="J12" s="55"/>
      <c r="K12" s="33"/>
      <c r="L12" s="34"/>
      <c r="M12" s="40"/>
      <c r="N12" s="41"/>
      <c r="O12" s="65"/>
      <c r="P12" s="68"/>
      <c r="Q12" s="70"/>
      <c r="R12" s="71"/>
      <c r="S12" s="65"/>
      <c r="T12" s="68"/>
      <c r="U12" s="70"/>
      <c r="V12" s="71"/>
      <c r="W12" s="65"/>
      <c r="X12" s="68"/>
      <c r="Y12" s="70"/>
      <c r="Z12" s="71"/>
      <c r="AA12" s="65"/>
      <c r="AB12" s="68"/>
      <c r="AC12" s="70"/>
      <c r="AD12" s="71"/>
      <c r="AE12" s="12">
        <f t="shared" ref="AE12:AE19" si="1">SUM(H12,J12,L12,N12,P12,R12,T12)</f>
        <v>0</v>
      </c>
      <c r="AF12" s="12"/>
    </row>
    <row r="13" spans="2:32" ht="30" customHeight="1" thickTop="1" thickBot="1" x14ac:dyDescent="0.3">
      <c r="B13" s="3"/>
      <c r="C13" s="3"/>
      <c r="D13" s="3" t="s">
        <v>42</v>
      </c>
      <c r="E13" s="3" t="s">
        <v>10</v>
      </c>
      <c r="F13" s="14">
        <v>859</v>
      </c>
      <c r="G13" s="33"/>
      <c r="H13" s="34"/>
      <c r="I13" s="40"/>
      <c r="J13" s="55"/>
      <c r="K13" s="33"/>
      <c r="L13" s="34"/>
      <c r="M13" s="40"/>
      <c r="N13" s="41"/>
      <c r="O13" s="65"/>
      <c r="P13" s="68"/>
      <c r="Q13" s="70"/>
      <c r="R13" s="71"/>
      <c r="S13" s="65"/>
      <c r="T13" s="68"/>
      <c r="U13" s="70"/>
      <c r="V13" s="71"/>
      <c r="W13" s="65"/>
      <c r="X13" s="68"/>
      <c r="Y13" s="70"/>
      <c r="Z13" s="71"/>
      <c r="AA13" s="65"/>
      <c r="AB13" s="68"/>
      <c r="AC13" s="70"/>
      <c r="AD13" s="71"/>
      <c r="AE13" s="12">
        <f t="shared" si="1"/>
        <v>0</v>
      </c>
      <c r="AF13" s="12"/>
    </row>
    <row r="14" spans="2:32" ht="30" customHeight="1" thickTop="1" thickBot="1" x14ac:dyDescent="0.3">
      <c r="B14" s="3"/>
      <c r="C14" s="3"/>
      <c r="D14" s="3" t="s">
        <v>42</v>
      </c>
      <c r="E14" s="3" t="s">
        <v>10</v>
      </c>
      <c r="F14" s="14">
        <v>860</v>
      </c>
      <c r="G14" s="33"/>
      <c r="H14" s="34"/>
      <c r="I14" s="40"/>
      <c r="J14" s="55"/>
      <c r="K14" s="33"/>
      <c r="L14" s="34"/>
      <c r="M14" s="40"/>
      <c r="N14" s="41"/>
      <c r="O14" s="65"/>
      <c r="P14" s="68"/>
      <c r="Q14" s="70"/>
      <c r="R14" s="71"/>
      <c r="S14" s="65"/>
      <c r="T14" s="68"/>
      <c r="U14" s="70"/>
      <c r="V14" s="71"/>
      <c r="W14" s="65"/>
      <c r="X14" s="68"/>
      <c r="Y14" s="70"/>
      <c r="Z14" s="71"/>
      <c r="AA14" s="65"/>
      <c r="AB14" s="68"/>
      <c r="AC14" s="70"/>
      <c r="AD14" s="71"/>
      <c r="AE14" s="12">
        <f t="shared" si="1"/>
        <v>0</v>
      </c>
      <c r="AF14" s="12"/>
    </row>
    <row r="15" spans="2:32" ht="30" customHeight="1" thickTop="1" thickBot="1" x14ac:dyDescent="0.3">
      <c r="B15" s="3"/>
      <c r="C15" s="3"/>
      <c r="D15" s="3" t="s">
        <v>42</v>
      </c>
      <c r="E15" s="3" t="s">
        <v>10</v>
      </c>
      <c r="F15" s="14">
        <v>861</v>
      </c>
      <c r="G15" s="33"/>
      <c r="H15" s="34"/>
      <c r="I15" s="40"/>
      <c r="J15" s="55"/>
      <c r="K15" s="33"/>
      <c r="L15" s="34"/>
      <c r="M15" s="40"/>
      <c r="N15" s="41"/>
      <c r="O15" s="65"/>
      <c r="P15" s="68"/>
      <c r="Q15" s="70"/>
      <c r="R15" s="71"/>
      <c r="S15" s="65"/>
      <c r="T15" s="68"/>
      <c r="U15" s="70"/>
      <c r="V15" s="71"/>
      <c r="W15" s="65"/>
      <c r="X15" s="68"/>
      <c r="Y15" s="70"/>
      <c r="Z15" s="71"/>
      <c r="AA15" s="65"/>
      <c r="AB15" s="68"/>
      <c r="AC15" s="70"/>
      <c r="AD15" s="71"/>
      <c r="AE15" s="12">
        <f t="shared" si="1"/>
        <v>0</v>
      </c>
      <c r="AF15" s="12"/>
    </row>
    <row r="16" spans="2:32" ht="30" customHeight="1" thickTop="1" thickBot="1" x14ac:dyDescent="0.3">
      <c r="B16" s="3"/>
      <c r="C16" s="3"/>
      <c r="D16" s="3" t="s">
        <v>42</v>
      </c>
      <c r="E16" s="3" t="s">
        <v>10</v>
      </c>
      <c r="F16" s="14">
        <v>862</v>
      </c>
      <c r="G16" s="33"/>
      <c r="H16" s="34"/>
      <c r="I16" s="40"/>
      <c r="J16" s="55"/>
      <c r="K16" s="33"/>
      <c r="L16" s="34"/>
      <c r="M16" s="40"/>
      <c r="N16" s="41"/>
      <c r="O16" s="65"/>
      <c r="P16" s="68"/>
      <c r="Q16" s="70"/>
      <c r="R16" s="71"/>
      <c r="S16" s="65"/>
      <c r="T16" s="68"/>
      <c r="U16" s="70"/>
      <c r="V16" s="71"/>
      <c r="W16" s="65"/>
      <c r="X16" s="68"/>
      <c r="Y16" s="70"/>
      <c r="Z16" s="71"/>
      <c r="AA16" s="65"/>
      <c r="AB16" s="68"/>
      <c r="AC16" s="70"/>
      <c r="AD16" s="71"/>
      <c r="AE16" s="12">
        <f t="shared" si="1"/>
        <v>0</v>
      </c>
      <c r="AF16" s="12"/>
    </row>
    <row r="17" spans="2:32" ht="30" customHeight="1" thickTop="1" thickBot="1" x14ac:dyDescent="0.3">
      <c r="B17" s="3"/>
      <c r="C17" s="3"/>
      <c r="D17" s="3" t="s">
        <v>42</v>
      </c>
      <c r="E17" s="3" t="s">
        <v>10</v>
      </c>
      <c r="F17" s="14">
        <v>863</v>
      </c>
      <c r="G17" s="33"/>
      <c r="H17" s="34"/>
      <c r="I17" s="40"/>
      <c r="J17" s="55"/>
      <c r="K17" s="33"/>
      <c r="L17" s="34"/>
      <c r="M17" s="40"/>
      <c r="N17" s="41"/>
      <c r="O17" s="65"/>
      <c r="P17" s="68"/>
      <c r="Q17" s="70"/>
      <c r="R17" s="71"/>
      <c r="S17" s="65"/>
      <c r="T17" s="68"/>
      <c r="U17" s="70"/>
      <c r="V17" s="71"/>
      <c r="W17" s="65"/>
      <c r="X17" s="68"/>
      <c r="Y17" s="70"/>
      <c r="Z17" s="71"/>
      <c r="AA17" s="65"/>
      <c r="AB17" s="68"/>
      <c r="AC17" s="70"/>
      <c r="AD17" s="71"/>
      <c r="AE17" s="12">
        <f t="shared" si="1"/>
        <v>0</v>
      </c>
      <c r="AF17" s="12"/>
    </row>
    <row r="18" spans="2:32" ht="30" customHeight="1" thickTop="1" thickBot="1" x14ac:dyDescent="0.3">
      <c r="B18" s="3"/>
      <c r="C18" s="3"/>
      <c r="D18" s="3" t="s">
        <v>42</v>
      </c>
      <c r="E18" s="3" t="s">
        <v>10</v>
      </c>
      <c r="F18" s="14">
        <v>864</v>
      </c>
      <c r="G18" s="33"/>
      <c r="H18" s="34"/>
      <c r="I18" s="40"/>
      <c r="J18" s="55"/>
      <c r="K18" s="33"/>
      <c r="L18" s="34"/>
      <c r="M18" s="40"/>
      <c r="N18" s="41"/>
      <c r="O18" s="65"/>
      <c r="P18" s="68"/>
      <c r="Q18" s="70"/>
      <c r="R18" s="71"/>
      <c r="S18" s="65"/>
      <c r="T18" s="68"/>
      <c r="U18" s="70"/>
      <c r="V18" s="71"/>
      <c r="W18" s="65"/>
      <c r="X18" s="68"/>
      <c r="Y18" s="70"/>
      <c r="Z18" s="71"/>
      <c r="AA18" s="65"/>
      <c r="AB18" s="68"/>
      <c r="AC18" s="70"/>
      <c r="AD18" s="71"/>
      <c r="AE18" s="12">
        <f t="shared" si="1"/>
        <v>0</v>
      </c>
      <c r="AF18" s="12"/>
    </row>
    <row r="19" spans="2:32" ht="30" customHeight="1" thickTop="1" thickBot="1" x14ac:dyDescent="0.3">
      <c r="B19" s="3"/>
      <c r="C19" s="3"/>
      <c r="D19" s="3" t="s">
        <v>42</v>
      </c>
      <c r="E19" s="3" t="s">
        <v>10</v>
      </c>
      <c r="F19" s="14">
        <v>865</v>
      </c>
      <c r="G19" s="33"/>
      <c r="H19" s="34"/>
      <c r="I19" s="40"/>
      <c r="J19" s="55"/>
      <c r="K19" s="33"/>
      <c r="L19" s="34"/>
      <c r="M19" s="40"/>
      <c r="N19" s="41"/>
      <c r="O19" s="65"/>
      <c r="P19" s="68"/>
      <c r="Q19" s="70"/>
      <c r="R19" s="71"/>
      <c r="S19" s="65"/>
      <c r="T19" s="68"/>
      <c r="U19" s="70"/>
      <c r="V19" s="71"/>
      <c r="W19" s="65"/>
      <c r="X19" s="68"/>
      <c r="Y19" s="70"/>
      <c r="Z19" s="71"/>
      <c r="AA19" s="65"/>
      <c r="AB19" s="68"/>
      <c r="AC19" s="70"/>
      <c r="AD19" s="71"/>
      <c r="AE19" s="12">
        <f t="shared" si="1"/>
        <v>0</v>
      </c>
      <c r="AF19" s="12"/>
    </row>
    <row r="20" spans="2:32" ht="30" customHeight="1" thickTop="1" thickBot="1" x14ac:dyDescent="0.3">
      <c r="B20" s="3"/>
      <c r="C20" s="3"/>
      <c r="D20" s="3" t="s">
        <v>42</v>
      </c>
      <c r="E20" s="3" t="s">
        <v>10</v>
      </c>
      <c r="F20" s="14">
        <v>866</v>
      </c>
      <c r="G20" s="33"/>
      <c r="H20" s="34"/>
      <c r="I20" s="40"/>
      <c r="J20" s="55"/>
      <c r="K20" s="33"/>
      <c r="L20" s="34"/>
      <c r="M20" s="40"/>
      <c r="N20" s="41"/>
      <c r="O20" s="65"/>
      <c r="P20" s="68"/>
      <c r="Q20" s="70"/>
      <c r="R20" s="71"/>
      <c r="S20" s="65"/>
      <c r="T20" s="68"/>
      <c r="U20" s="70"/>
      <c r="V20" s="71"/>
      <c r="W20" s="65"/>
      <c r="X20" s="68"/>
      <c r="Y20" s="70"/>
      <c r="Z20" s="71"/>
      <c r="AA20" s="65"/>
      <c r="AB20" s="68"/>
      <c r="AC20" s="70"/>
      <c r="AD20" s="71"/>
      <c r="AE20" s="12"/>
      <c r="AF20" s="12"/>
    </row>
    <row r="21" spans="2:32" ht="30" customHeight="1" thickTop="1" thickBot="1" x14ac:dyDescent="0.3">
      <c r="B21" s="3"/>
      <c r="C21" s="3"/>
      <c r="D21" s="3" t="s">
        <v>42</v>
      </c>
      <c r="E21" s="3" t="s">
        <v>10</v>
      </c>
      <c r="F21" s="14">
        <v>867</v>
      </c>
      <c r="G21" s="35"/>
      <c r="H21" s="36"/>
      <c r="I21" s="42"/>
      <c r="J21" s="56"/>
      <c r="K21" s="35"/>
      <c r="L21" s="36"/>
      <c r="M21" s="42"/>
      <c r="N21" s="43"/>
      <c r="O21" s="67"/>
      <c r="P21" s="69"/>
      <c r="Q21" s="72"/>
      <c r="R21" s="73"/>
      <c r="S21" s="67"/>
      <c r="T21" s="69"/>
      <c r="U21" s="72"/>
      <c r="V21" s="73"/>
      <c r="W21" s="67"/>
      <c r="X21" s="69"/>
      <c r="Y21" s="72"/>
      <c r="Z21" s="73"/>
      <c r="AA21" s="67"/>
      <c r="AB21" s="69"/>
      <c r="AC21" s="72"/>
      <c r="AD21" s="73"/>
      <c r="AE21" s="12"/>
      <c r="AF21" s="12"/>
    </row>
    <row r="22" spans="2:32" ht="15.75" thickTop="1" x14ac:dyDescent="0.25"/>
  </sheetData>
  <sortState ref="B4:AF21">
    <sortCondition descending="1" ref="AE4:AE21"/>
  </sortState>
  <mergeCells count="13">
    <mergeCell ref="AC2:AD2"/>
    <mergeCell ref="AA2:AB2"/>
    <mergeCell ref="B2:F2"/>
    <mergeCell ref="O2:P2"/>
    <mergeCell ref="G2:H2"/>
    <mergeCell ref="I2:J2"/>
    <mergeCell ref="K2:L2"/>
    <mergeCell ref="M2:N2"/>
    <mergeCell ref="Y2:Z2"/>
    <mergeCell ref="U2:V2"/>
    <mergeCell ref="W2:X2"/>
    <mergeCell ref="S2:T2"/>
    <mergeCell ref="Q2:R2"/>
  </mergeCells>
  <pageMargins left="0.23622047244094491" right="0.23622047244094491" top="0.74803149606299213" bottom="0.74803149606299213" header="0.31496062992125984" footer="0.31496062992125984"/>
  <pageSetup paperSize="9" scale="83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W5"/>
  <sheetViews>
    <sheetView zoomScale="65" zoomScaleNormal="65" workbookViewId="0">
      <selection activeCell="Y30" sqref="Y30"/>
    </sheetView>
  </sheetViews>
  <sheetFormatPr defaultRowHeight="15" x14ac:dyDescent="0.25"/>
  <cols>
    <col min="1" max="1" width="31.42578125" style="5"/>
    <col min="2" max="2" width="14.85546875" style="5" customWidth="1"/>
    <col min="3" max="4" width="7.42578125" style="5"/>
    <col min="5" max="5" width="9.140625" style="5"/>
    <col min="6" max="33" width="9.140625" style="5" customWidth="1"/>
    <col min="34" max="34" width="9.5703125" style="5" customWidth="1"/>
    <col min="35" max="1037" width="16" style="5"/>
  </cols>
  <sheetData>
    <row r="1" spans="1:34" s="2" customFormat="1" ht="36" customHeight="1" thickBot="1" x14ac:dyDescent="0.3">
      <c r="A1" s="191" t="s">
        <v>46</v>
      </c>
      <c r="B1" s="191"/>
      <c r="C1" s="191"/>
      <c r="D1" s="191"/>
      <c r="E1" s="192"/>
      <c r="F1" s="202" t="s">
        <v>139</v>
      </c>
      <c r="G1" s="203"/>
      <c r="H1" s="204" t="s">
        <v>141</v>
      </c>
      <c r="I1" s="205"/>
      <c r="J1" s="202" t="s">
        <v>113</v>
      </c>
      <c r="K1" s="203"/>
      <c r="L1" s="204" t="s">
        <v>240</v>
      </c>
      <c r="M1" s="205"/>
      <c r="N1" s="202" t="s">
        <v>251</v>
      </c>
      <c r="O1" s="203"/>
      <c r="P1" s="204" t="s">
        <v>253</v>
      </c>
      <c r="Q1" s="205"/>
      <c r="R1" s="202" t="s">
        <v>295</v>
      </c>
      <c r="S1" s="203"/>
      <c r="T1" s="204" t="s">
        <v>316</v>
      </c>
      <c r="U1" s="205"/>
      <c r="V1" s="202" t="s">
        <v>8</v>
      </c>
      <c r="W1" s="203"/>
      <c r="X1" s="204" t="s">
        <v>389</v>
      </c>
      <c r="Y1" s="205"/>
      <c r="Z1" s="202" t="s">
        <v>444</v>
      </c>
      <c r="AA1" s="203"/>
      <c r="AB1" s="204" t="s">
        <v>545</v>
      </c>
      <c r="AC1" s="205"/>
      <c r="AD1" s="202" t="s">
        <v>568</v>
      </c>
      <c r="AE1" s="203"/>
    </row>
    <row r="2" spans="1:34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0" t="s">
        <v>5</v>
      </c>
      <c r="F2" s="31" t="s">
        <v>6</v>
      </c>
      <c r="G2" s="32" t="s">
        <v>140</v>
      </c>
      <c r="H2" s="38" t="s">
        <v>6</v>
      </c>
      <c r="I2" s="54" t="s">
        <v>140</v>
      </c>
      <c r="J2" s="31" t="s">
        <v>6</v>
      </c>
      <c r="K2" s="32" t="s">
        <v>140</v>
      </c>
      <c r="L2" s="38" t="s">
        <v>6</v>
      </c>
      <c r="M2" s="39" t="s">
        <v>140</v>
      </c>
      <c r="N2" s="31" t="s">
        <v>6</v>
      </c>
      <c r="O2" s="32" t="s">
        <v>140</v>
      </c>
      <c r="P2" s="38" t="s">
        <v>6</v>
      </c>
      <c r="Q2" s="39" t="s">
        <v>140</v>
      </c>
      <c r="R2" s="31" t="s">
        <v>6</v>
      </c>
      <c r="S2" s="32" t="s">
        <v>140</v>
      </c>
      <c r="T2" s="38" t="s">
        <v>6</v>
      </c>
      <c r="U2" s="39" t="s">
        <v>140</v>
      </c>
      <c r="V2" s="31" t="s">
        <v>6</v>
      </c>
      <c r="W2" s="32" t="s">
        <v>140</v>
      </c>
      <c r="X2" s="38" t="s">
        <v>6</v>
      </c>
      <c r="Y2" s="39" t="s">
        <v>140</v>
      </c>
      <c r="Z2" s="31" t="s">
        <v>6</v>
      </c>
      <c r="AA2" s="32" t="s">
        <v>140</v>
      </c>
      <c r="AB2" s="38" t="s">
        <v>6</v>
      </c>
      <c r="AC2" s="39" t="s">
        <v>140</v>
      </c>
      <c r="AD2" s="31" t="s">
        <v>6</v>
      </c>
      <c r="AE2" s="32" t="s">
        <v>140</v>
      </c>
      <c r="AF2" s="12" t="s">
        <v>143</v>
      </c>
      <c r="AG2" s="123" t="s">
        <v>546</v>
      </c>
      <c r="AH2" s="178" t="s">
        <v>598</v>
      </c>
    </row>
    <row r="3" spans="1:34" ht="30" customHeight="1" thickTop="1" thickBot="1" x14ac:dyDescent="0.3">
      <c r="A3" s="3" t="s">
        <v>169</v>
      </c>
      <c r="B3" s="3" t="s">
        <v>85</v>
      </c>
      <c r="C3" s="3" t="s">
        <v>42</v>
      </c>
      <c r="D3" s="3" t="s">
        <v>86</v>
      </c>
      <c r="E3" s="14">
        <v>900</v>
      </c>
      <c r="F3" s="33"/>
      <c r="G3" s="34"/>
      <c r="H3" s="40">
        <v>1</v>
      </c>
      <c r="I3" s="55">
        <v>15</v>
      </c>
      <c r="J3" s="33">
        <v>1</v>
      </c>
      <c r="K3" s="34">
        <v>15</v>
      </c>
      <c r="L3" s="40">
        <v>1</v>
      </c>
      <c r="M3" s="41">
        <v>15</v>
      </c>
      <c r="N3" s="65">
        <v>1</v>
      </c>
      <c r="O3" s="68">
        <v>15</v>
      </c>
      <c r="P3" s="70">
        <v>1</v>
      </c>
      <c r="Q3" s="71">
        <v>15</v>
      </c>
      <c r="R3" s="65">
        <v>1</v>
      </c>
      <c r="S3" s="68">
        <v>15</v>
      </c>
      <c r="T3" s="154">
        <v>1</v>
      </c>
      <c r="U3" s="155">
        <v>15</v>
      </c>
      <c r="V3" s="65"/>
      <c r="W3" s="68"/>
      <c r="X3" s="154">
        <v>1</v>
      </c>
      <c r="Y3" s="155">
        <v>15</v>
      </c>
      <c r="Z3" s="140">
        <v>1</v>
      </c>
      <c r="AA3" s="145">
        <v>15</v>
      </c>
      <c r="AB3" s="154">
        <v>1</v>
      </c>
      <c r="AC3" s="155">
        <v>15</v>
      </c>
      <c r="AD3" s="140">
        <v>1</v>
      </c>
      <c r="AE3" s="145">
        <v>15</v>
      </c>
      <c r="AF3" s="12">
        <f>SUM(G3,I3,K3,M3,O3,Q3,S3,U3,W3,Y3,AA3)</f>
        <v>135</v>
      </c>
      <c r="AG3" s="123">
        <f>SUM(I3,K3,M3,O3,Q3,S3)</f>
        <v>90</v>
      </c>
      <c r="AH3" s="179">
        <v>11</v>
      </c>
    </row>
    <row r="4" spans="1:34" ht="30" customHeight="1" thickTop="1" thickBot="1" x14ac:dyDescent="0.3">
      <c r="A4" s="3" t="s">
        <v>538</v>
      </c>
      <c r="B4" s="3" t="s">
        <v>536</v>
      </c>
      <c r="C4" s="3" t="s">
        <v>42</v>
      </c>
      <c r="D4" s="6" t="s">
        <v>86</v>
      </c>
      <c r="E4" s="14">
        <v>901</v>
      </c>
      <c r="F4" s="67"/>
      <c r="G4" s="69"/>
      <c r="H4" s="72"/>
      <c r="I4" s="56"/>
      <c r="J4" s="67"/>
      <c r="K4" s="69"/>
      <c r="L4" s="72"/>
      <c r="M4" s="73"/>
      <c r="N4" s="67"/>
      <c r="O4" s="69"/>
      <c r="P4" s="72"/>
      <c r="Q4" s="73"/>
      <c r="R4" s="67"/>
      <c r="S4" s="69"/>
      <c r="T4" s="72"/>
      <c r="U4" s="73"/>
      <c r="V4" s="67"/>
      <c r="W4" s="69"/>
      <c r="X4" s="72"/>
      <c r="Y4" s="73"/>
      <c r="Z4" s="67">
        <v>2</v>
      </c>
      <c r="AA4" s="69">
        <v>13</v>
      </c>
      <c r="AB4" s="72"/>
      <c r="AC4" s="73"/>
      <c r="AD4" s="67"/>
      <c r="AE4" s="181"/>
      <c r="AF4" s="12">
        <f>SUM(G4,I4,K4,M4,O4,Q4,S4,U4,W4,Y4,AA4)</f>
        <v>13</v>
      </c>
      <c r="AG4" s="123">
        <v>13</v>
      </c>
      <c r="AH4" s="182">
        <v>1</v>
      </c>
    </row>
    <row r="5" spans="1:34" ht="15.75" thickTop="1" x14ac:dyDescent="0.25"/>
  </sheetData>
  <mergeCells count="14">
    <mergeCell ref="AD1:AE1"/>
    <mergeCell ref="AB1:AC1"/>
    <mergeCell ref="Z1:AA1"/>
    <mergeCell ref="A1:E1"/>
    <mergeCell ref="N1:O1"/>
    <mergeCell ref="F1:G1"/>
    <mergeCell ref="H1:I1"/>
    <mergeCell ref="J1:K1"/>
    <mergeCell ref="L1:M1"/>
    <mergeCell ref="X1:Y1"/>
    <mergeCell ref="V1:W1"/>
    <mergeCell ref="R1:S1"/>
    <mergeCell ref="T1:U1"/>
    <mergeCell ref="P1:Q1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U5"/>
  <sheetViews>
    <sheetView zoomScale="75" zoomScaleNormal="75" workbookViewId="0">
      <selection activeCell="R23" sqref="R23"/>
    </sheetView>
  </sheetViews>
  <sheetFormatPr defaultRowHeight="15" x14ac:dyDescent="0.25"/>
  <cols>
    <col min="1" max="1" width="27.5703125" style="5" customWidth="1"/>
    <col min="2" max="5" width="9.140625" style="5"/>
    <col min="6" max="29" width="9.140625" style="5" customWidth="1"/>
    <col min="30" max="1035" width="9.140625" style="5"/>
  </cols>
  <sheetData>
    <row r="1" spans="1:31" s="2" customFormat="1" ht="36" customHeight="1" thickBot="1" x14ac:dyDescent="0.3">
      <c r="A1" s="191" t="s">
        <v>47</v>
      </c>
      <c r="B1" s="191"/>
      <c r="C1" s="191"/>
      <c r="D1" s="191"/>
      <c r="E1" s="192"/>
      <c r="F1" s="202" t="s">
        <v>139</v>
      </c>
      <c r="G1" s="203"/>
      <c r="H1" s="204" t="s">
        <v>141</v>
      </c>
      <c r="I1" s="205"/>
      <c r="J1" s="202" t="s">
        <v>113</v>
      </c>
      <c r="K1" s="203"/>
      <c r="L1" s="204" t="s">
        <v>240</v>
      </c>
      <c r="M1" s="205"/>
      <c r="N1" s="202" t="s">
        <v>251</v>
      </c>
      <c r="O1" s="203"/>
      <c r="P1" s="204" t="s">
        <v>253</v>
      </c>
      <c r="Q1" s="205"/>
      <c r="R1" s="202" t="s">
        <v>295</v>
      </c>
      <c r="S1" s="203"/>
      <c r="T1" s="204" t="s">
        <v>316</v>
      </c>
      <c r="U1" s="205"/>
      <c r="V1" s="202" t="s">
        <v>8</v>
      </c>
      <c r="W1" s="203"/>
      <c r="X1" s="204" t="s">
        <v>389</v>
      </c>
      <c r="Y1" s="205"/>
      <c r="Z1" s="202" t="s">
        <v>444</v>
      </c>
      <c r="AA1" s="203"/>
      <c r="AB1" s="204" t="s">
        <v>545</v>
      </c>
      <c r="AC1" s="205"/>
    </row>
    <row r="2" spans="1:31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0" t="s">
        <v>5</v>
      </c>
      <c r="F2" s="31" t="s">
        <v>6</v>
      </c>
      <c r="G2" s="32" t="s">
        <v>140</v>
      </c>
      <c r="H2" s="38" t="s">
        <v>6</v>
      </c>
      <c r="I2" s="54" t="s">
        <v>140</v>
      </c>
      <c r="J2" s="31" t="s">
        <v>6</v>
      </c>
      <c r="K2" s="32" t="s">
        <v>140</v>
      </c>
      <c r="L2" s="38" t="s">
        <v>6</v>
      </c>
      <c r="M2" s="39" t="s">
        <v>140</v>
      </c>
      <c r="N2" s="31" t="s">
        <v>6</v>
      </c>
      <c r="O2" s="32" t="s">
        <v>140</v>
      </c>
      <c r="P2" s="38" t="s">
        <v>6</v>
      </c>
      <c r="Q2" s="39" t="s">
        <v>140</v>
      </c>
      <c r="R2" s="31" t="s">
        <v>6</v>
      </c>
      <c r="S2" s="32" t="s">
        <v>140</v>
      </c>
      <c r="T2" s="38" t="s">
        <v>6</v>
      </c>
      <c r="U2" s="39" t="s">
        <v>140</v>
      </c>
      <c r="V2" s="31" t="s">
        <v>6</v>
      </c>
      <c r="W2" s="32" t="s">
        <v>140</v>
      </c>
      <c r="X2" s="38" t="s">
        <v>6</v>
      </c>
      <c r="Y2" s="39" t="s">
        <v>140</v>
      </c>
      <c r="Z2" s="31" t="s">
        <v>6</v>
      </c>
      <c r="AA2" s="32" t="s">
        <v>140</v>
      </c>
      <c r="AB2" s="38" t="s">
        <v>6</v>
      </c>
      <c r="AC2" s="39" t="s">
        <v>140</v>
      </c>
      <c r="AD2" s="12" t="s">
        <v>143</v>
      </c>
      <c r="AE2" s="123" t="s">
        <v>546</v>
      </c>
    </row>
    <row r="3" spans="1:31" ht="30" customHeight="1" thickTop="1" thickBot="1" x14ac:dyDescent="0.3">
      <c r="A3" s="3" t="s">
        <v>170</v>
      </c>
      <c r="B3" s="3" t="s">
        <v>83</v>
      </c>
      <c r="C3" s="3" t="s">
        <v>42</v>
      </c>
      <c r="D3" s="3" t="s">
        <v>86</v>
      </c>
      <c r="E3" s="14">
        <v>950</v>
      </c>
      <c r="F3" s="33"/>
      <c r="G3" s="34"/>
      <c r="H3" s="40">
        <v>1</v>
      </c>
      <c r="I3" s="55">
        <v>15</v>
      </c>
      <c r="J3" s="33"/>
      <c r="K3" s="34"/>
      <c r="L3" s="40"/>
      <c r="M3" s="41"/>
      <c r="N3" s="65"/>
      <c r="O3" s="68"/>
      <c r="P3" s="70"/>
      <c r="Q3" s="71"/>
      <c r="R3" s="65"/>
      <c r="S3" s="68"/>
      <c r="T3" s="70"/>
      <c r="U3" s="71"/>
      <c r="V3" s="65"/>
      <c r="W3" s="68"/>
      <c r="X3" s="70"/>
      <c r="Y3" s="71"/>
      <c r="Z3" s="65"/>
      <c r="AA3" s="68"/>
      <c r="AB3" s="70"/>
      <c r="AC3" s="71"/>
      <c r="AD3" s="12">
        <f>SUM(G3,I3,K3,M3,O3,Q3,S3,U3,W3,Y3)</f>
        <v>15</v>
      </c>
      <c r="AE3" s="123">
        <v>15</v>
      </c>
    </row>
    <row r="4" spans="1:31" ht="30" customHeight="1" thickTop="1" thickBot="1" x14ac:dyDescent="0.3">
      <c r="A4" s="3" t="s">
        <v>326</v>
      </c>
      <c r="B4" s="3" t="s">
        <v>12</v>
      </c>
      <c r="C4" s="3" t="s">
        <v>42</v>
      </c>
      <c r="D4" s="3" t="s">
        <v>86</v>
      </c>
      <c r="E4" s="14">
        <v>951</v>
      </c>
      <c r="F4" s="67"/>
      <c r="G4" s="69"/>
      <c r="H4" s="72"/>
      <c r="I4" s="56"/>
      <c r="J4" s="67"/>
      <c r="K4" s="69"/>
      <c r="L4" s="72"/>
      <c r="M4" s="73"/>
      <c r="N4" s="67"/>
      <c r="O4" s="69"/>
      <c r="P4" s="72"/>
      <c r="Q4" s="73"/>
      <c r="R4" s="67"/>
      <c r="S4" s="69"/>
      <c r="T4" s="72">
        <v>1</v>
      </c>
      <c r="U4" s="73">
        <v>15</v>
      </c>
      <c r="V4" s="67"/>
      <c r="W4" s="69"/>
      <c r="X4" s="72"/>
      <c r="Y4" s="73"/>
      <c r="Z4" s="67"/>
      <c r="AA4" s="69"/>
      <c r="AB4" s="72"/>
      <c r="AC4" s="183"/>
      <c r="AD4" s="12">
        <f>SUM(G4,I4,K4,M4,O4,Q4,S4,U4,W4,Y4)</f>
        <v>15</v>
      </c>
      <c r="AE4" s="123">
        <v>15</v>
      </c>
    </row>
    <row r="5" spans="1:31" ht="15.75" thickTop="1" x14ac:dyDescent="0.25"/>
  </sheetData>
  <mergeCells count="13">
    <mergeCell ref="AB1:AC1"/>
    <mergeCell ref="Z1:AA1"/>
    <mergeCell ref="A1:E1"/>
    <mergeCell ref="N1:O1"/>
    <mergeCell ref="F1:G1"/>
    <mergeCell ref="H1:I1"/>
    <mergeCell ref="J1:K1"/>
    <mergeCell ref="L1:M1"/>
    <mergeCell ref="V1:W1"/>
    <mergeCell ref="X1:Y1"/>
    <mergeCell ref="R1:S1"/>
    <mergeCell ref="T1:U1"/>
    <mergeCell ref="P1:Q1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A18"/>
  <sheetViews>
    <sheetView zoomScale="60" zoomScaleNormal="60" workbookViewId="0">
      <selection activeCell="AI22" sqref="AI22"/>
    </sheetView>
  </sheetViews>
  <sheetFormatPr defaultRowHeight="15" x14ac:dyDescent="0.25"/>
  <cols>
    <col min="1" max="1" width="22.85546875" style="5" customWidth="1"/>
    <col min="2" max="2" width="18.140625" style="5" customWidth="1"/>
    <col min="3" max="4" width="9.140625" style="5"/>
    <col min="5" max="5" width="22.85546875" style="5" customWidth="1"/>
    <col min="6" max="6" width="18.28515625" style="5" customWidth="1"/>
    <col min="7" max="9" width="9.140625" style="5"/>
    <col min="10" max="36" width="9.140625" style="5" customWidth="1"/>
    <col min="37" max="1041" width="9.140625" style="5"/>
  </cols>
  <sheetData>
    <row r="1" spans="1:38" s="2" customFormat="1" ht="36" customHeight="1" thickBot="1" x14ac:dyDescent="0.3">
      <c r="A1" s="191" t="s">
        <v>48</v>
      </c>
      <c r="B1" s="191"/>
      <c r="C1" s="191"/>
      <c r="D1" s="191"/>
      <c r="E1" s="191"/>
      <c r="F1" s="191"/>
      <c r="G1" s="191"/>
      <c r="H1" s="191"/>
      <c r="I1" s="192"/>
      <c r="J1" s="202" t="s">
        <v>139</v>
      </c>
      <c r="K1" s="203"/>
      <c r="L1" s="204" t="s">
        <v>141</v>
      </c>
      <c r="M1" s="205"/>
      <c r="N1" s="202" t="s">
        <v>113</v>
      </c>
      <c r="O1" s="203"/>
      <c r="P1" s="204" t="s">
        <v>240</v>
      </c>
      <c r="Q1" s="205"/>
      <c r="R1" s="202" t="s">
        <v>251</v>
      </c>
      <c r="S1" s="203"/>
      <c r="T1" s="204" t="s">
        <v>253</v>
      </c>
      <c r="U1" s="205"/>
      <c r="V1" s="202" t="s">
        <v>295</v>
      </c>
      <c r="W1" s="203"/>
      <c r="X1" s="204" t="s">
        <v>316</v>
      </c>
      <c r="Y1" s="205"/>
      <c r="Z1" s="202" t="s">
        <v>8</v>
      </c>
      <c r="AA1" s="203"/>
      <c r="AB1" s="204" t="s">
        <v>389</v>
      </c>
      <c r="AC1" s="205"/>
      <c r="AD1" s="202" t="s">
        <v>444</v>
      </c>
      <c r="AE1" s="203"/>
      <c r="AF1" s="204" t="s">
        <v>545</v>
      </c>
      <c r="AG1" s="205"/>
      <c r="AH1" s="202" t="s">
        <v>568</v>
      </c>
      <c r="AI1" s="203"/>
    </row>
    <row r="2" spans="1:38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1</v>
      </c>
      <c r="F2" s="1" t="s">
        <v>2</v>
      </c>
      <c r="G2" s="1" t="s">
        <v>3</v>
      </c>
      <c r="H2" s="1" t="s">
        <v>4</v>
      </c>
      <c r="I2" s="10" t="s">
        <v>5</v>
      </c>
      <c r="J2" s="31" t="s">
        <v>6</v>
      </c>
      <c r="K2" s="32" t="s">
        <v>140</v>
      </c>
      <c r="L2" s="38" t="s">
        <v>6</v>
      </c>
      <c r="M2" s="54" t="s">
        <v>140</v>
      </c>
      <c r="N2" s="31" t="s">
        <v>6</v>
      </c>
      <c r="O2" s="32" t="s">
        <v>140</v>
      </c>
      <c r="P2" s="38" t="s">
        <v>6</v>
      </c>
      <c r="Q2" s="39" t="s">
        <v>140</v>
      </c>
      <c r="R2" s="31" t="s">
        <v>6</v>
      </c>
      <c r="S2" s="32" t="s">
        <v>140</v>
      </c>
      <c r="T2" s="38" t="s">
        <v>6</v>
      </c>
      <c r="U2" s="39" t="s">
        <v>140</v>
      </c>
      <c r="V2" s="31" t="s">
        <v>6</v>
      </c>
      <c r="W2" s="32" t="s">
        <v>140</v>
      </c>
      <c r="X2" s="38" t="s">
        <v>6</v>
      </c>
      <c r="Y2" s="39" t="s">
        <v>140</v>
      </c>
      <c r="Z2" s="31" t="s">
        <v>6</v>
      </c>
      <c r="AA2" s="32" t="s">
        <v>140</v>
      </c>
      <c r="AB2" s="38" t="s">
        <v>6</v>
      </c>
      <c r="AC2" s="39" t="s">
        <v>140</v>
      </c>
      <c r="AD2" s="31" t="s">
        <v>6</v>
      </c>
      <c r="AE2" s="32" t="s">
        <v>140</v>
      </c>
      <c r="AF2" s="38" t="s">
        <v>6</v>
      </c>
      <c r="AG2" s="39" t="s">
        <v>140</v>
      </c>
      <c r="AH2" s="31" t="s">
        <v>6</v>
      </c>
      <c r="AI2" s="32" t="s">
        <v>140</v>
      </c>
      <c r="AJ2" s="11" t="s">
        <v>143</v>
      </c>
      <c r="AK2" s="122" t="s">
        <v>546</v>
      </c>
      <c r="AL2" s="186" t="s">
        <v>598</v>
      </c>
    </row>
    <row r="3" spans="1:38" ht="30" customHeight="1" thickTop="1" thickBot="1" x14ac:dyDescent="0.3">
      <c r="A3" s="3" t="s">
        <v>262</v>
      </c>
      <c r="B3" s="3" t="s">
        <v>150</v>
      </c>
      <c r="C3" s="3" t="s">
        <v>9</v>
      </c>
      <c r="D3" s="6" t="s">
        <v>10</v>
      </c>
      <c r="E3" s="6" t="s">
        <v>128</v>
      </c>
      <c r="F3" s="6" t="s">
        <v>132</v>
      </c>
      <c r="G3" s="6" t="s">
        <v>9</v>
      </c>
      <c r="H3" s="6" t="s">
        <v>10</v>
      </c>
      <c r="I3" s="18" t="s">
        <v>173</v>
      </c>
      <c r="J3" s="116"/>
      <c r="K3" s="117"/>
      <c r="L3" s="118"/>
      <c r="M3" s="119"/>
      <c r="N3" s="116"/>
      <c r="O3" s="117"/>
      <c r="P3" s="118"/>
      <c r="Q3" s="120"/>
      <c r="R3" s="74">
        <v>1</v>
      </c>
      <c r="S3" s="75">
        <v>15</v>
      </c>
      <c r="T3" s="76"/>
      <c r="U3" s="119"/>
      <c r="V3" s="74">
        <v>1</v>
      </c>
      <c r="W3" s="75">
        <v>15</v>
      </c>
      <c r="X3" s="76">
        <v>1</v>
      </c>
      <c r="Y3" s="55">
        <v>15</v>
      </c>
      <c r="Z3" s="74">
        <v>1</v>
      </c>
      <c r="AA3" s="75">
        <v>15</v>
      </c>
      <c r="AB3" s="76">
        <v>1</v>
      </c>
      <c r="AC3" s="55">
        <v>15</v>
      </c>
      <c r="AD3" s="74"/>
      <c r="AE3" s="75"/>
      <c r="AF3" s="76">
        <v>1</v>
      </c>
      <c r="AG3" s="55">
        <v>15</v>
      </c>
      <c r="AH3" s="140">
        <v>1</v>
      </c>
      <c r="AI3" s="140">
        <v>15</v>
      </c>
      <c r="AJ3" s="9">
        <f>SUM(K3,M3,O3,Q3,S3,U3,W3,Y3,AA3,AC3,AE3,AG3,AI3)</f>
        <v>105</v>
      </c>
      <c r="AK3" s="122">
        <f>SUM(S3,W3,Y3,AA3,AC3,AG3)</f>
        <v>90</v>
      </c>
      <c r="AL3" s="176">
        <v>7</v>
      </c>
    </row>
    <row r="4" spans="1:38" ht="30" customHeight="1" thickTop="1" thickBot="1" x14ac:dyDescent="0.3">
      <c r="A4" s="3" t="s">
        <v>130</v>
      </c>
      <c r="B4" s="3" t="s">
        <v>133</v>
      </c>
      <c r="C4" s="3" t="s">
        <v>9</v>
      </c>
      <c r="D4" s="6" t="s">
        <v>10</v>
      </c>
      <c r="E4" s="6" t="s">
        <v>131</v>
      </c>
      <c r="F4" s="6" t="s">
        <v>133</v>
      </c>
      <c r="G4" s="6" t="s">
        <v>9</v>
      </c>
      <c r="H4" s="6" t="s">
        <v>10</v>
      </c>
      <c r="I4" s="18" t="s">
        <v>50</v>
      </c>
      <c r="J4" s="74">
        <v>1</v>
      </c>
      <c r="K4" s="75">
        <v>15</v>
      </c>
      <c r="L4" s="76">
        <v>1</v>
      </c>
      <c r="M4" s="77">
        <v>15</v>
      </c>
      <c r="N4" s="74">
        <v>1</v>
      </c>
      <c r="O4" s="75">
        <v>15</v>
      </c>
      <c r="P4" s="76"/>
      <c r="Q4" s="78"/>
      <c r="R4" s="74"/>
      <c r="S4" s="75"/>
      <c r="T4" s="76">
        <v>1</v>
      </c>
      <c r="U4" s="75">
        <v>15</v>
      </c>
      <c r="V4" s="74"/>
      <c r="W4" s="75"/>
      <c r="X4" s="76">
        <v>2</v>
      </c>
      <c r="Y4" s="55">
        <v>13</v>
      </c>
      <c r="Z4" s="74">
        <v>2</v>
      </c>
      <c r="AA4" s="75">
        <v>13</v>
      </c>
      <c r="AB4" s="76"/>
      <c r="AC4" s="55"/>
      <c r="AD4" s="74"/>
      <c r="AE4" s="75"/>
      <c r="AF4" s="76"/>
      <c r="AG4" s="55"/>
      <c r="AH4" s="65"/>
      <c r="AI4" s="65"/>
      <c r="AJ4" s="9">
        <f>SUM(K4,M4,O4,Q4,S4,U4,W4,Y4,AA4,AC4,AE4,AG4,AI4)</f>
        <v>86</v>
      </c>
      <c r="AK4" s="122">
        <f>SUM(K4,M4,O4,U4,Y4,AA4)</f>
        <v>86</v>
      </c>
      <c r="AL4" s="176">
        <v>6</v>
      </c>
    </row>
    <row r="5" spans="1:38" ht="30" customHeight="1" thickTop="1" thickBot="1" x14ac:dyDescent="0.3">
      <c r="A5" s="3" t="s">
        <v>301</v>
      </c>
      <c r="B5" s="3" t="s">
        <v>113</v>
      </c>
      <c r="C5" s="3" t="s">
        <v>19</v>
      </c>
      <c r="D5" s="6" t="s">
        <v>10</v>
      </c>
      <c r="E5" s="6" t="s">
        <v>543</v>
      </c>
      <c r="F5" s="6" t="s">
        <v>113</v>
      </c>
      <c r="G5" s="6" t="s">
        <v>9</v>
      </c>
      <c r="H5" s="3" t="s">
        <v>10</v>
      </c>
      <c r="I5" s="18" t="s">
        <v>54</v>
      </c>
      <c r="J5" s="57"/>
      <c r="K5" s="58"/>
      <c r="L5" s="61"/>
      <c r="M5" s="62"/>
      <c r="N5" s="57"/>
      <c r="O5" s="58"/>
      <c r="P5" s="61"/>
      <c r="Q5" s="79"/>
      <c r="R5" s="65"/>
      <c r="S5" s="68"/>
      <c r="T5" s="76"/>
      <c r="U5" s="62"/>
      <c r="V5" s="65"/>
      <c r="W5" s="68"/>
      <c r="X5" s="76"/>
      <c r="Y5" s="55"/>
      <c r="Z5" s="65"/>
      <c r="AA5" s="68"/>
      <c r="AB5" s="76"/>
      <c r="AC5" s="55"/>
      <c r="AD5" s="65">
        <v>1</v>
      </c>
      <c r="AE5" s="68">
        <v>15</v>
      </c>
      <c r="AF5" s="76"/>
      <c r="AG5" s="55"/>
      <c r="AH5" s="65"/>
      <c r="AI5" s="65"/>
      <c r="AJ5" s="9">
        <f t="shared" ref="AJ5:AJ17" si="0">SUM(K5,M5,O5,Q5,S5,U5,W5,Y5,AA5,AC5,AE5,AG5,AI5)</f>
        <v>15</v>
      </c>
      <c r="AK5" s="122">
        <f>SUM(AE5,)</f>
        <v>15</v>
      </c>
      <c r="AL5" s="176">
        <v>1</v>
      </c>
    </row>
    <row r="6" spans="1:38" ht="30" customHeight="1" thickTop="1" thickBot="1" x14ac:dyDescent="0.3">
      <c r="A6" s="3" t="s">
        <v>128</v>
      </c>
      <c r="B6" s="3" t="s">
        <v>132</v>
      </c>
      <c r="C6" s="3" t="s">
        <v>9</v>
      </c>
      <c r="D6" s="6" t="s">
        <v>10</v>
      </c>
      <c r="E6" s="6" t="s">
        <v>129</v>
      </c>
      <c r="F6" s="6" t="s">
        <v>132</v>
      </c>
      <c r="G6" s="6" t="s">
        <v>9</v>
      </c>
      <c r="H6" s="3" t="s">
        <v>10</v>
      </c>
      <c r="I6" s="18" t="s">
        <v>49</v>
      </c>
      <c r="J6" s="65">
        <v>2</v>
      </c>
      <c r="K6" s="68">
        <v>13</v>
      </c>
      <c r="L6" s="70"/>
      <c r="M6" s="55"/>
      <c r="N6" s="65"/>
      <c r="O6" s="68"/>
      <c r="P6" s="70"/>
      <c r="Q6" s="71"/>
      <c r="R6" s="65"/>
      <c r="S6" s="68"/>
      <c r="T6" s="76"/>
      <c r="U6" s="55"/>
      <c r="V6" s="65"/>
      <c r="W6" s="68"/>
      <c r="X6" s="76"/>
      <c r="Y6" s="55"/>
      <c r="Z6" s="65"/>
      <c r="AA6" s="68"/>
      <c r="AB6" s="76"/>
      <c r="AC6" s="55"/>
      <c r="AD6" s="65"/>
      <c r="AE6" s="68"/>
      <c r="AF6" s="76"/>
      <c r="AG6" s="55"/>
      <c r="AH6" s="65"/>
      <c r="AI6" s="65"/>
      <c r="AJ6" s="9">
        <f t="shared" si="0"/>
        <v>13</v>
      </c>
      <c r="AK6" s="122">
        <f>SUM(K6,)</f>
        <v>13</v>
      </c>
      <c r="AL6" s="176">
        <v>1</v>
      </c>
    </row>
    <row r="7" spans="1:38" ht="30" customHeight="1" thickTop="1" thickBot="1" x14ac:dyDescent="0.3">
      <c r="A7" s="3" t="s">
        <v>503</v>
      </c>
      <c r="B7" s="3" t="s">
        <v>85</v>
      </c>
      <c r="C7" s="3"/>
      <c r="D7" s="6"/>
      <c r="E7" s="6" t="s">
        <v>512</v>
      </c>
      <c r="F7" s="6" t="s">
        <v>85</v>
      </c>
      <c r="G7" s="6"/>
      <c r="H7" s="3"/>
      <c r="I7" s="18" t="s">
        <v>55</v>
      </c>
      <c r="J7" s="57"/>
      <c r="K7" s="58"/>
      <c r="L7" s="61"/>
      <c r="M7" s="62"/>
      <c r="N7" s="57"/>
      <c r="O7" s="58"/>
      <c r="P7" s="61"/>
      <c r="Q7" s="79"/>
      <c r="R7" s="65"/>
      <c r="S7" s="68"/>
      <c r="T7" s="76"/>
      <c r="U7" s="62"/>
      <c r="V7" s="65"/>
      <c r="W7" s="68"/>
      <c r="X7" s="76"/>
      <c r="Y7" s="55"/>
      <c r="Z7" s="65"/>
      <c r="AA7" s="68"/>
      <c r="AB7" s="76"/>
      <c r="AC7" s="55"/>
      <c r="AD7" s="65">
        <v>2</v>
      </c>
      <c r="AE7" s="68">
        <v>13</v>
      </c>
      <c r="AF7" s="76"/>
      <c r="AG7" s="55"/>
      <c r="AH7" s="65"/>
      <c r="AI7" s="65"/>
      <c r="AJ7" s="9">
        <f t="shared" si="0"/>
        <v>13</v>
      </c>
      <c r="AK7" s="122">
        <f>SUM(AE7,)</f>
        <v>13</v>
      </c>
      <c r="AL7" s="176">
        <v>1</v>
      </c>
    </row>
    <row r="8" spans="1:38" ht="30" customHeight="1" thickTop="1" thickBot="1" x14ac:dyDescent="0.3">
      <c r="A8" s="3" t="s">
        <v>346</v>
      </c>
      <c r="B8" s="3" t="s">
        <v>347</v>
      </c>
      <c r="C8" s="3" t="s">
        <v>9</v>
      </c>
      <c r="D8" s="6" t="s">
        <v>10</v>
      </c>
      <c r="E8" s="6" t="s">
        <v>348</v>
      </c>
      <c r="F8" s="6" t="s">
        <v>349</v>
      </c>
      <c r="G8" s="6" t="s">
        <v>9</v>
      </c>
      <c r="H8" s="3" t="s">
        <v>10</v>
      </c>
      <c r="I8" s="18" t="s">
        <v>53</v>
      </c>
      <c r="J8" s="57"/>
      <c r="K8" s="58"/>
      <c r="L8" s="61"/>
      <c r="M8" s="62"/>
      <c r="N8" s="57"/>
      <c r="O8" s="58"/>
      <c r="P8" s="61"/>
      <c r="Q8" s="79"/>
      <c r="R8" s="65"/>
      <c r="S8" s="68"/>
      <c r="T8" s="76"/>
      <c r="U8" s="62"/>
      <c r="V8" s="65"/>
      <c r="W8" s="68"/>
      <c r="X8" s="76">
        <v>3</v>
      </c>
      <c r="Y8" s="55">
        <v>12</v>
      </c>
      <c r="Z8" s="65"/>
      <c r="AA8" s="68"/>
      <c r="AB8" s="76"/>
      <c r="AC8" s="55"/>
      <c r="AD8" s="65"/>
      <c r="AE8" s="68"/>
      <c r="AF8" s="76"/>
      <c r="AG8" s="55"/>
      <c r="AH8" s="65"/>
      <c r="AI8" s="65"/>
      <c r="AJ8" s="9">
        <f t="shared" si="0"/>
        <v>12</v>
      </c>
      <c r="AK8" s="122">
        <f>SUM(Y8,)</f>
        <v>12</v>
      </c>
      <c r="AL8" s="176">
        <v>1</v>
      </c>
    </row>
    <row r="9" spans="1:38" ht="30" customHeight="1" thickTop="1" thickBot="1" x14ac:dyDescent="0.3">
      <c r="A9" s="3" t="s">
        <v>504</v>
      </c>
      <c r="B9" s="3" t="s">
        <v>505</v>
      </c>
      <c r="C9" s="3"/>
      <c r="D9" s="6" t="s">
        <v>10</v>
      </c>
      <c r="E9" s="6" t="s">
        <v>445</v>
      </c>
      <c r="F9" s="6" t="s">
        <v>505</v>
      </c>
      <c r="G9" s="6"/>
      <c r="H9" s="3" t="s">
        <v>10</v>
      </c>
      <c r="I9" s="18" t="s">
        <v>56</v>
      </c>
      <c r="J9" s="57"/>
      <c r="K9" s="58"/>
      <c r="L9" s="61"/>
      <c r="M9" s="62"/>
      <c r="N9" s="57"/>
      <c r="O9" s="58"/>
      <c r="P9" s="61"/>
      <c r="Q9" s="79"/>
      <c r="R9" s="65"/>
      <c r="S9" s="68"/>
      <c r="T9" s="76"/>
      <c r="U9" s="62"/>
      <c r="V9" s="65"/>
      <c r="W9" s="68"/>
      <c r="X9" s="76"/>
      <c r="Y9" s="55"/>
      <c r="Z9" s="65"/>
      <c r="AA9" s="68"/>
      <c r="AB9" s="76"/>
      <c r="AC9" s="55"/>
      <c r="AD9" s="65">
        <v>3</v>
      </c>
      <c r="AE9" s="68">
        <v>12</v>
      </c>
      <c r="AF9" s="76"/>
      <c r="AG9" s="55"/>
      <c r="AH9" s="65"/>
      <c r="AI9" s="65"/>
      <c r="AJ9" s="9">
        <f t="shared" si="0"/>
        <v>12</v>
      </c>
      <c r="AK9" s="122">
        <f t="shared" ref="AK9:AK14" si="1">SUM(AE9,)</f>
        <v>12</v>
      </c>
      <c r="AL9" s="176">
        <v>1</v>
      </c>
    </row>
    <row r="10" spans="1:38" ht="30" customHeight="1" thickTop="1" thickBot="1" x14ac:dyDescent="0.3">
      <c r="A10" s="6" t="s">
        <v>506</v>
      </c>
      <c r="B10" s="6" t="s">
        <v>268</v>
      </c>
      <c r="C10" s="6"/>
      <c r="D10" s="6" t="s">
        <v>86</v>
      </c>
      <c r="E10" s="6" t="s">
        <v>513</v>
      </c>
      <c r="F10" s="6" t="s">
        <v>268</v>
      </c>
      <c r="G10" s="6"/>
      <c r="H10" s="6" t="s">
        <v>10</v>
      </c>
      <c r="I10" s="148" t="s">
        <v>57</v>
      </c>
      <c r="J10" s="57"/>
      <c r="K10" s="58"/>
      <c r="L10" s="61"/>
      <c r="M10" s="62"/>
      <c r="N10" s="57"/>
      <c r="O10" s="58"/>
      <c r="P10" s="61"/>
      <c r="Q10" s="79"/>
      <c r="R10" s="65"/>
      <c r="S10" s="68"/>
      <c r="T10" s="76"/>
      <c r="U10" s="62"/>
      <c r="V10" s="65"/>
      <c r="W10" s="68"/>
      <c r="X10" s="76"/>
      <c r="Y10" s="55"/>
      <c r="Z10" s="65"/>
      <c r="AA10" s="68"/>
      <c r="AB10" s="76"/>
      <c r="AC10" s="55"/>
      <c r="AD10" s="65">
        <v>4</v>
      </c>
      <c r="AE10" s="68">
        <v>11</v>
      </c>
      <c r="AF10" s="76"/>
      <c r="AG10" s="55"/>
      <c r="AH10" s="65"/>
      <c r="AI10" s="65"/>
      <c r="AJ10" s="9">
        <f t="shared" si="0"/>
        <v>11</v>
      </c>
      <c r="AK10" s="122">
        <f t="shared" si="1"/>
        <v>11</v>
      </c>
      <c r="AL10" s="176">
        <v>1</v>
      </c>
    </row>
    <row r="11" spans="1:38" ht="30" customHeight="1" thickTop="1" thickBot="1" x14ac:dyDescent="0.3">
      <c r="A11" s="6" t="s">
        <v>507</v>
      </c>
      <c r="B11" s="6" t="s">
        <v>85</v>
      </c>
      <c r="C11" s="6"/>
      <c r="D11" s="6" t="s">
        <v>10</v>
      </c>
      <c r="E11" s="6" t="s">
        <v>514</v>
      </c>
      <c r="F11" s="6" t="s">
        <v>85</v>
      </c>
      <c r="G11" s="6"/>
      <c r="H11" s="6" t="s">
        <v>86</v>
      </c>
      <c r="I11" s="6" t="s">
        <v>539</v>
      </c>
      <c r="J11" s="57"/>
      <c r="K11" s="58"/>
      <c r="L11" s="61"/>
      <c r="M11" s="62"/>
      <c r="N11" s="57"/>
      <c r="O11" s="58"/>
      <c r="P11" s="61"/>
      <c r="Q11" s="79"/>
      <c r="R11" s="65"/>
      <c r="S11" s="68"/>
      <c r="T11" s="76"/>
      <c r="U11" s="62"/>
      <c r="V11" s="65"/>
      <c r="W11" s="68"/>
      <c r="X11" s="76"/>
      <c r="Y11" s="55"/>
      <c r="Z11" s="65"/>
      <c r="AA11" s="68"/>
      <c r="AB11" s="76"/>
      <c r="AC11" s="55"/>
      <c r="AD11" s="65">
        <v>5</v>
      </c>
      <c r="AE11" s="68">
        <v>10</v>
      </c>
      <c r="AF11" s="76"/>
      <c r="AG11" s="55"/>
      <c r="AH11" s="65"/>
      <c r="AI11" s="65"/>
      <c r="AJ11" s="9">
        <f t="shared" si="0"/>
        <v>10</v>
      </c>
      <c r="AK11" s="122">
        <f t="shared" si="1"/>
        <v>10</v>
      </c>
      <c r="AL11" s="176">
        <v>1</v>
      </c>
    </row>
    <row r="12" spans="1:38" ht="30" customHeight="1" thickTop="1" thickBot="1" x14ac:dyDescent="0.3">
      <c r="A12" s="6" t="s">
        <v>508</v>
      </c>
      <c r="B12" s="6" t="s">
        <v>509</v>
      </c>
      <c r="C12" s="6"/>
      <c r="D12" s="6"/>
      <c r="E12" s="6" t="s">
        <v>515</v>
      </c>
      <c r="F12" s="6" t="s">
        <v>509</v>
      </c>
      <c r="G12" s="6"/>
      <c r="H12" s="6"/>
      <c r="I12" s="6" t="s">
        <v>540</v>
      </c>
      <c r="J12" s="57"/>
      <c r="K12" s="58"/>
      <c r="L12" s="61"/>
      <c r="M12" s="62"/>
      <c r="N12" s="57"/>
      <c r="O12" s="58"/>
      <c r="P12" s="61"/>
      <c r="Q12" s="79"/>
      <c r="R12" s="65"/>
      <c r="S12" s="68"/>
      <c r="T12" s="76"/>
      <c r="U12" s="62"/>
      <c r="V12" s="65"/>
      <c r="W12" s="68"/>
      <c r="X12" s="76"/>
      <c r="Y12" s="55"/>
      <c r="Z12" s="65"/>
      <c r="AA12" s="68"/>
      <c r="AB12" s="76"/>
      <c r="AC12" s="55"/>
      <c r="AD12" s="65">
        <v>6</v>
      </c>
      <c r="AE12" s="68">
        <v>9</v>
      </c>
      <c r="AF12" s="76"/>
      <c r="AG12" s="55"/>
      <c r="AH12" s="65"/>
      <c r="AI12" s="65"/>
      <c r="AJ12" s="9">
        <f t="shared" si="0"/>
        <v>9</v>
      </c>
      <c r="AK12" s="122">
        <f t="shared" si="1"/>
        <v>9</v>
      </c>
      <c r="AL12" s="176">
        <v>1</v>
      </c>
    </row>
    <row r="13" spans="1:38" ht="30" customHeight="1" thickTop="1" thickBot="1" x14ac:dyDescent="0.3">
      <c r="A13" s="6" t="s">
        <v>510</v>
      </c>
      <c r="B13" s="6" t="s">
        <v>85</v>
      </c>
      <c r="C13" s="6"/>
      <c r="D13" s="6" t="s">
        <v>86</v>
      </c>
      <c r="E13" s="6" t="s">
        <v>516</v>
      </c>
      <c r="F13" s="6" t="s">
        <v>85</v>
      </c>
      <c r="G13" s="6"/>
      <c r="H13" s="6" t="s">
        <v>86</v>
      </c>
      <c r="I13" s="6" t="s">
        <v>541</v>
      </c>
      <c r="J13" s="57"/>
      <c r="K13" s="58"/>
      <c r="L13" s="61"/>
      <c r="M13" s="62"/>
      <c r="N13" s="57"/>
      <c r="O13" s="58"/>
      <c r="P13" s="61"/>
      <c r="Q13" s="79"/>
      <c r="R13" s="65"/>
      <c r="S13" s="68"/>
      <c r="T13" s="76"/>
      <c r="U13" s="62"/>
      <c r="V13" s="65"/>
      <c r="W13" s="68"/>
      <c r="X13" s="76"/>
      <c r="Y13" s="55"/>
      <c r="Z13" s="65"/>
      <c r="AA13" s="68"/>
      <c r="AB13" s="76"/>
      <c r="AC13" s="55"/>
      <c r="AD13" s="65">
        <v>7</v>
      </c>
      <c r="AE13" s="68">
        <v>8</v>
      </c>
      <c r="AF13" s="76"/>
      <c r="AG13" s="55"/>
      <c r="AH13" s="65"/>
      <c r="AI13" s="65"/>
      <c r="AJ13" s="9">
        <f t="shared" si="0"/>
        <v>8</v>
      </c>
      <c r="AK13" s="122">
        <f t="shared" si="1"/>
        <v>8</v>
      </c>
      <c r="AL13" s="176">
        <v>1</v>
      </c>
    </row>
    <row r="14" spans="1:38" ht="30" customHeight="1" thickTop="1" thickBot="1" x14ac:dyDescent="0.3">
      <c r="A14" s="6" t="s">
        <v>511</v>
      </c>
      <c r="B14" s="6" t="s">
        <v>458</v>
      </c>
      <c r="C14" s="6"/>
      <c r="D14" s="6"/>
      <c r="E14" s="6" t="s">
        <v>517</v>
      </c>
      <c r="F14" s="6" t="s">
        <v>458</v>
      </c>
      <c r="G14" s="6"/>
      <c r="H14" s="6"/>
      <c r="I14" s="6" t="s">
        <v>542</v>
      </c>
      <c r="J14" s="57"/>
      <c r="K14" s="58"/>
      <c r="L14" s="61"/>
      <c r="M14" s="62"/>
      <c r="N14" s="57"/>
      <c r="O14" s="58"/>
      <c r="P14" s="61"/>
      <c r="Q14" s="79"/>
      <c r="R14" s="65"/>
      <c r="S14" s="68"/>
      <c r="T14" s="76"/>
      <c r="U14" s="62"/>
      <c r="V14" s="65"/>
      <c r="W14" s="68"/>
      <c r="X14" s="76"/>
      <c r="Y14" s="55"/>
      <c r="Z14" s="65"/>
      <c r="AA14" s="68"/>
      <c r="AB14" s="76"/>
      <c r="AC14" s="55"/>
      <c r="AD14" s="65">
        <v>8</v>
      </c>
      <c r="AE14" s="68">
        <v>7</v>
      </c>
      <c r="AF14" s="76"/>
      <c r="AG14" s="55"/>
      <c r="AH14" s="65"/>
      <c r="AI14" s="65"/>
      <c r="AJ14" s="9">
        <f t="shared" si="0"/>
        <v>7</v>
      </c>
      <c r="AK14" s="122">
        <f t="shared" si="1"/>
        <v>7</v>
      </c>
      <c r="AL14" s="176">
        <v>1</v>
      </c>
    </row>
    <row r="15" spans="1:38" ht="30" customHeight="1" thickTop="1" thickBot="1" x14ac:dyDescent="0.3">
      <c r="A15" s="6" t="s">
        <v>342</v>
      </c>
      <c r="B15" s="6" t="s">
        <v>315</v>
      </c>
      <c r="C15" s="6" t="s">
        <v>9</v>
      </c>
      <c r="D15" s="6" t="s">
        <v>10</v>
      </c>
      <c r="E15" s="6" t="s">
        <v>343</v>
      </c>
      <c r="F15" s="6"/>
      <c r="G15" s="6"/>
      <c r="H15" s="6"/>
      <c r="I15" s="6" t="s">
        <v>51</v>
      </c>
      <c r="J15" s="57"/>
      <c r="K15" s="58"/>
      <c r="L15" s="61"/>
      <c r="M15" s="62"/>
      <c r="N15" s="57"/>
      <c r="O15" s="58"/>
      <c r="P15" s="61"/>
      <c r="Q15" s="79"/>
      <c r="R15" s="65"/>
      <c r="S15" s="68"/>
      <c r="T15" s="76"/>
      <c r="U15" s="62"/>
      <c r="V15" s="65"/>
      <c r="W15" s="68"/>
      <c r="X15" s="76"/>
      <c r="Y15" s="55"/>
      <c r="Z15" s="65"/>
      <c r="AA15" s="68"/>
      <c r="AB15" s="76"/>
      <c r="AC15" s="55"/>
      <c r="AD15" s="65"/>
      <c r="AE15" s="68"/>
      <c r="AF15" s="76"/>
      <c r="AG15" s="55"/>
      <c r="AH15" s="65"/>
      <c r="AI15" s="65"/>
      <c r="AJ15" s="9">
        <f t="shared" si="0"/>
        <v>0</v>
      </c>
      <c r="AK15" s="122"/>
      <c r="AL15" s="176"/>
    </row>
    <row r="16" spans="1:38" ht="30" customHeight="1" thickTop="1" thickBot="1" x14ac:dyDescent="0.3">
      <c r="A16" s="6" t="s">
        <v>344</v>
      </c>
      <c r="B16" s="6" t="s">
        <v>345</v>
      </c>
      <c r="C16" s="6" t="s">
        <v>9</v>
      </c>
      <c r="D16" s="6" t="s">
        <v>10</v>
      </c>
      <c r="E16" s="6" t="s">
        <v>343</v>
      </c>
      <c r="F16" s="6"/>
      <c r="G16" s="6"/>
      <c r="H16" s="6"/>
      <c r="I16" s="6" t="s">
        <v>52</v>
      </c>
      <c r="J16" s="57"/>
      <c r="K16" s="58"/>
      <c r="L16" s="61"/>
      <c r="M16" s="62"/>
      <c r="N16" s="57"/>
      <c r="O16" s="58"/>
      <c r="P16" s="61"/>
      <c r="Q16" s="79"/>
      <c r="R16" s="65"/>
      <c r="S16" s="68"/>
      <c r="T16" s="76"/>
      <c r="U16" s="62"/>
      <c r="V16" s="65"/>
      <c r="W16" s="68"/>
      <c r="X16" s="76"/>
      <c r="Y16" s="55"/>
      <c r="Z16" s="65"/>
      <c r="AA16" s="68"/>
      <c r="AB16" s="76"/>
      <c r="AC16" s="55"/>
      <c r="AD16" s="65"/>
      <c r="AE16" s="68"/>
      <c r="AF16" s="76"/>
      <c r="AG16" s="55"/>
      <c r="AH16" s="65"/>
      <c r="AI16" s="65"/>
      <c r="AJ16" s="9">
        <f t="shared" si="0"/>
        <v>0</v>
      </c>
      <c r="AK16" s="122"/>
      <c r="AL16" s="176"/>
    </row>
    <row r="17" spans="1:38" ht="30" customHeight="1" thickTop="1" thickBot="1" x14ac:dyDescent="0.3">
      <c r="A17" s="6" t="s">
        <v>350</v>
      </c>
      <c r="B17" s="6" t="s">
        <v>83</v>
      </c>
      <c r="C17" s="6" t="s">
        <v>19</v>
      </c>
      <c r="D17" s="6" t="s">
        <v>10</v>
      </c>
      <c r="E17" s="6"/>
      <c r="F17" s="6"/>
      <c r="G17" s="6"/>
      <c r="H17" s="6"/>
      <c r="I17" s="6" t="s">
        <v>544</v>
      </c>
      <c r="J17" s="184"/>
      <c r="K17" s="60"/>
      <c r="L17" s="63"/>
      <c r="M17" s="64"/>
      <c r="N17" s="59"/>
      <c r="O17" s="60"/>
      <c r="P17" s="63"/>
      <c r="Q17" s="185"/>
      <c r="R17" s="67"/>
      <c r="S17" s="69"/>
      <c r="T17" s="72"/>
      <c r="U17" s="64"/>
      <c r="V17" s="67"/>
      <c r="W17" s="69"/>
      <c r="X17" s="72"/>
      <c r="Y17" s="56"/>
      <c r="Z17" s="67"/>
      <c r="AA17" s="69"/>
      <c r="AB17" s="72"/>
      <c r="AC17" s="56"/>
      <c r="AD17" s="67"/>
      <c r="AE17" s="69"/>
      <c r="AF17" s="72"/>
      <c r="AG17" s="56"/>
      <c r="AH17" s="67"/>
      <c r="AI17" s="67"/>
      <c r="AJ17" s="9">
        <f t="shared" si="0"/>
        <v>0</v>
      </c>
      <c r="AK17" s="122"/>
      <c r="AL17" s="177"/>
    </row>
    <row r="18" spans="1:38" ht="15.75" thickTop="1" x14ac:dyDescent="0.25"/>
  </sheetData>
  <sortState ref="A3:AK19">
    <sortCondition descending="1" ref="AK3:AK19"/>
  </sortState>
  <mergeCells count="14">
    <mergeCell ref="AH1:AI1"/>
    <mergeCell ref="AF1:AG1"/>
    <mergeCell ref="AD1:AE1"/>
    <mergeCell ref="R1:S1"/>
    <mergeCell ref="A1:I1"/>
    <mergeCell ref="P1:Q1"/>
    <mergeCell ref="J1:K1"/>
    <mergeCell ref="L1:M1"/>
    <mergeCell ref="N1:O1"/>
    <mergeCell ref="AB1:AC1"/>
    <mergeCell ref="X1:Y1"/>
    <mergeCell ref="Z1:AA1"/>
    <mergeCell ref="V1:W1"/>
    <mergeCell ref="T1:U1"/>
  </mergeCells>
  <pageMargins left="0.23622047244094491" right="0.23622047244094491" top="0.74803149606299213" bottom="0.74803149606299213" header="0.31496062992125984" footer="0.31496062992125984"/>
  <pageSetup paperSize="9" scale="83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D29"/>
  <sheetViews>
    <sheetView zoomScale="65" zoomScaleNormal="65" workbookViewId="0">
      <selection activeCell="AH11" sqref="AH11"/>
    </sheetView>
  </sheetViews>
  <sheetFormatPr defaultRowHeight="15" x14ac:dyDescent="0.25"/>
  <cols>
    <col min="1" max="1" width="31.42578125" style="5"/>
    <col min="2" max="4" width="7.42578125" style="5"/>
    <col min="5" max="5" width="9.140625" style="5"/>
    <col min="6" max="29" width="9.140625" style="5" customWidth="1"/>
    <col min="30" max="31" width="9.140625" style="5"/>
    <col min="32" max="32" width="9.140625" style="5" customWidth="1"/>
    <col min="33" max="1044" width="16" style="5"/>
  </cols>
  <sheetData>
    <row r="1" spans="1:32" s="2" customFormat="1" ht="36" customHeight="1" thickBot="1" x14ac:dyDescent="0.3">
      <c r="A1" s="84" t="s">
        <v>59</v>
      </c>
      <c r="B1" s="84"/>
      <c r="C1" s="84"/>
      <c r="D1" s="84"/>
      <c r="E1" s="84"/>
      <c r="F1" s="223" t="s">
        <v>139</v>
      </c>
      <c r="G1" s="223"/>
      <c r="H1" s="222" t="s">
        <v>141</v>
      </c>
      <c r="I1" s="222"/>
      <c r="J1" s="221" t="s">
        <v>113</v>
      </c>
      <c r="K1" s="221"/>
      <c r="L1" s="222" t="s">
        <v>240</v>
      </c>
      <c r="M1" s="222"/>
      <c r="N1" s="221" t="s">
        <v>251</v>
      </c>
      <c r="O1" s="221"/>
      <c r="P1" s="222" t="s">
        <v>253</v>
      </c>
      <c r="Q1" s="222"/>
      <c r="R1" s="221" t="s">
        <v>295</v>
      </c>
      <c r="S1" s="221"/>
      <c r="T1" s="222" t="s">
        <v>316</v>
      </c>
      <c r="U1" s="222"/>
      <c r="V1" s="221" t="s">
        <v>8</v>
      </c>
      <c r="W1" s="221"/>
      <c r="X1" s="222" t="s">
        <v>389</v>
      </c>
      <c r="Y1" s="222"/>
      <c r="Z1" s="221" t="s">
        <v>444</v>
      </c>
      <c r="AA1" s="221"/>
      <c r="AB1" s="222" t="s">
        <v>545</v>
      </c>
      <c r="AC1" s="222"/>
      <c r="AD1" s="221" t="s">
        <v>568</v>
      </c>
      <c r="AE1" s="221"/>
    </row>
    <row r="2" spans="1:32" ht="30" customHeight="1" thickTop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0" t="s">
        <v>5</v>
      </c>
      <c r="F2" s="88" t="s">
        <v>6</v>
      </c>
      <c r="G2" s="89" t="s">
        <v>140</v>
      </c>
      <c r="H2" s="96" t="s">
        <v>6</v>
      </c>
      <c r="I2" s="97" t="s">
        <v>140</v>
      </c>
      <c r="J2" s="91" t="s">
        <v>6</v>
      </c>
      <c r="K2" s="92" t="s">
        <v>140</v>
      </c>
      <c r="L2" s="96" t="s">
        <v>6</v>
      </c>
      <c r="M2" s="97" t="s">
        <v>140</v>
      </c>
      <c r="N2" s="91" t="s">
        <v>6</v>
      </c>
      <c r="O2" s="92" t="s">
        <v>140</v>
      </c>
      <c r="P2" s="96" t="s">
        <v>6</v>
      </c>
      <c r="Q2" s="97" t="s">
        <v>140</v>
      </c>
      <c r="R2" s="91" t="s">
        <v>6</v>
      </c>
      <c r="S2" s="92" t="s">
        <v>140</v>
      </c>
      <c r="T2" s="96" t="s">
        <v>6</v>
      </c>
      <c r="U2" s="97" t="s">
        <v>140</v>
      </c>
      <c r="V2" s="91" t="s">
        <v>6</v>
      </c>
      <c r="W2" s="92" t="s">
        <v>140</v>
      </c>
      <c r="X2" s="96" t="s">
        <v>6</v>
      </c>
      <c r="Y2" s="97" t="s">
        <v>140</v>
      </c>
      <c r="Z2" s="91" t="s">
        <v>6</v>
      </c>
      <c r="AA2" s="92" t="s">
        <v>140</v>
      </c>
      <c r="AB2" s="96" t="s">
        <v>6</v>
      </c>
      <c r="AC2" s="97" t="s">
        <v>140</v>
      </c>
      <c r="AD2" s="91" t="s">
        <v>6</v>
      </c>
      <c r="AE2" s="92" t="s">
        <v>140</v>
      </c>
      <c r="AF2" s="85" t="s">
        <v>143</v>
      </c>
    </row>
    <row r="3" spans="1:32" ht="30" customHeight="1" thickTop="1" thickBot="1" x14ac:dyDescent="0.3">
      <c r="A3" s="3" t="s">
        <v>280</v>
      </c>
      <c r="B3" s="3" t="s">
        <v>192</v>
      </c>
      <c r="C3" s="3" t="s">
        <v>42</v>
      </c>
      <c r="D3" s="3" t="s">
        <v>86</v>
      </c>
      <c r="E3" s="21" t="s">
        <v>63</v>
      </c>
      <c r="F3" s="65"/>
      <c r="G3" s="66"/>
      <c r="H3" s="98"/>
      <c r="I3" s="99"/>
      <c r="J3" s="93"/>
      <c r="K3" s="66"/>
      <c r="L3" s="98"/>
      <c r="M3" s="99"/>
      <c r="N3" s="93">
        <v>3</v>
      </c>
      <c r="O3" s="66">
        <v>4</v>
      </c>
      <c r="P3" s="98"/>
      <c r="Q3" s="99"/>
      <c r="R3" s="93"/>
      <c r="S3" s="66"/>
      <c r="T3" s="98"/>
      <c r="U3" s="99"/>
      <c r="V3" s="93">
        <v>2</v>
      </c>
      <c r="W3" s="66">
        <v>5</v>
      </c>
      <c r="X3" s="98">
        <v>2</v>
      </c>
      <c r="Y3" s="99">
        <v>5</v>
      </c>
      <c r="Z3" s="93"/>
      <c r="AA3" s="66"/>
      <c r="AB3" s="98"/>
      <c r="AC3" s="99"/>
      <c r="AD3" s="93"/>
      <c r="AE3" s="66"/>
      <c r="AF3" s="86">
        <f t="shared" ref="AF3:AF23" si="0">SUM(G3,I3,K3,M3,O3,Q3,S3,U3,W3,Y3,AA3,AC3,AE3)</f>
        <v>14</v>
      </c>
    </row>
    <row r="4" spans="1:32" ht="30" customHeight="1" thickTop="1" thickBot="1" x14ac:dyDescent="0.3">
      <c r="A4" s="3" t="s">
        <v>281</v>
      </c>
      <c r="B4" s="3" t="s">
        <v>192</v>
      </c>
      <c r="C4" s="3" t="s">
        <v>42</v>
      </c>
      <c r="D4" s="3" t="s">
        <v>86</v>
      </c>
      <c r="E4" s="21" t="s">
        <v>64</v>
      </c>
      <c r="F4" s="65"/>
      <c r="G4" s="66"/>
      <c r="H4" s="98"/>
      <c r="I4" s="99"/>
      <c r="J4" s="93"/>
      <c r="K4" s="66"/>
      <c r="L4" s="98"/>
      <c r="M4" s="99"/>
      <c r="N4" s="93">
        <v>4</v>
      </c>
      <c r="O4" s="66">
        <v>3</v>
      </c>
      <c r="P4" s="98"/>
      <c r="Q4" s="99"/>
      <c r="R4" s="93"/>
      <c r="S4" s="66"/>
      <c r="T4" s="98"/>
      <c r="U4" s="99"/>
      <c r="V4" s="93">
        <v>3</v>
      </c>
      <c r="W4" s="66">
        <v>4</v>
      </c>
      <c r="X4" s="98">
        <v>1</v>
      </c>
      <c r="Y4" s="99">
        <v>6</v>
      </c>
      <c r="Z4" s="93"/>
      <c r="AA4" s="66"/>
      <c r="AB4" s="98"/>
      <c r="AC4" s="99"/>
      <c r="AD4" s="93"/>
      <c r="AE4" s="66"/>
      <c r="AF4" s="86">
        <f t="shared" si="0"/>
        <v>13</v>
      </c>
    </row>
    <row r="5" spans="1:32" ht="30" customHeight="1" thickTop="1" thickBot="1" x14ac:dyDescent="0.3">
      <c r="A5" s="3" t="s">
        <v>229</v>
      </c>
      <c r="B5" s="3" t="s">
        <v>8</v>
      </c>
      <c r="C5" s="3"/>
      <c r="D5" s="3"/>
      <c r="E5" s="21" t="s">
        <v>60</v>
      </c>
      <c r="F5" s="65"/>
      <c r="G5" s="66"/>
      <c r="H5" s="98"/>
      <c r="I5" s="99"/>
      <c r="J5" s="93">
        <v>1</v>
      </c>
      <c r="K5" s="66">
        <v>6</v>
      </c>
      <c r="L5" s="98"/>
      <c r="M5" s="99"/>
      <c r="N5" s="93"/>
      <c r="O5" s="66"/>
      <c r="P5" s="98"/>
      <c r="Q5" s="99"/>
      <c r="R5" s="93"/>
      <c r="S5" s="66"/>
      <c r="T5" s="98"/>
      <c r="U5" s="99"/>
      <c r="V5" s="93"/>
      <c r="W5" s="66"/>
      <c r="X5" s="98"/>
      <c r="Y5" s="99"/>
      <c r="Z5" s="93"/>
      <c r="AA5" s="66"/>
      <c r="AB5" s="98"/>
      <c r="AC5" s="99"/>
      <c r="AD5" s="93"/>
      <c r="AE5" s="66"/>
      <c r="AF5" s="86">
        <f t="shared" si="0"/>
        <v>6</v>
      </c>
    </row>
    <row r="6" spans="1:32" ht="30" customHeight="1" thickTop="1" thickBot="1" x14ac:dyDescent="0.3">
      <c r="A6" s="6" t="s">
        <v>282</v>
      </c>
      <c r="B6" s="3" t="s">
        <v>251</v>
      </c>
      <c r="C6" s="3" t="s">
        <v>42</v>
      </c>
      <c r="D6" s="3" t="s">
        <v>10</v>
      </c>
      <c r="E6" s="21" t="s">
        <v>65</v>
      </c>
      <c r="F6" s="65"/>
      <c r="G6" s="66"/>
      <c r="H6" s="98"/>
      <c r="I6" s="99"/>
      <c r="J6" s="93"/>
      <c r="K6" s="66"/>
      <c r="L6" s="98"/>
      <c r="M6" s="99"/>
      <c r="N6" s="93">
        <v>1</v>
      </c>
      <c r="O6" s="66">
        <v>6</v>
      </c>
      <c r="P6" s="98"/>
      <c r="Q6" s="99"/>
      <c r="R6" s="93"/>
      <c r="S6" s="66"/>
      <c r="T6" s="98"/>
      <c r="U6" s="99"/>
      <c r="V6" s="93"/>
      <c r="W6" s="66"/>
      <c r="X6" s="98"/>
      <c r="Y6" s="99"/>
      <c r="Z6" s="93"/>
      <c r="AA6" s="66"/>
      <c r="AB6" s="98"/>
      <c r="AC6" s="99"/>
      <c r="AD6" s="93"/>
      <c r="AE6" s="66"/>
      <c r="AF6" s="86">
        <f t="shared" si="0"/>
        <v>6</v>
      </c>
    </row>
    <row r="7" spans="1:32" ht="30" customHeight="1" thickTop="1" thickBot="1" x14ac:dyDescent="0.3">
      <c r="A7" s="6" t="s">
        <v>388</v>
      </c>
      <c r="B7" s="3" t="s">
        <v>8</v>
      </c>
      <c r="C7" s="3" t="s">
        <v>42</v>
      </c>
      <c r="D7" s="3" t="s">
        <v>86</v>
      </c>
      <c r="E7" s="21" t="s">
        <v>67</v>
      </c>
      <c r="F7" s="65"/>
      <c r="G7" s="66"/>
      <c r="H7" s="98"/>
      <c r="I7" s="99"/>
      <c r="J7" s="93"/>
      <c r="K7" s="66"/>
      <c r="L7" s="98"/>
      <c r="M7" s="99"/>
      <c r="N7" s="93"/>
      <c r="O7" s="66"/>
      <c r="P7" s="98"/>
      <c r="Q7" s="99"/>
      <c r="R7" s="93"/>
      <c r="S7" s="66"/>
      <c r="T7" s="98"/>
      <c r="U7" s="99"/>
      <c r="V7" s="93">
        <v>1</v>
      </c>
      <c r="W7" s="66">
        <v>6</v>
      </c>
      <c r="X7" s="98"/>
      <c r="Y7" s="99"/>
      <c r="Z7" s="93"/>
      <c r="AA7" s="66"/>
      <c r="AB7" s="98"/>
      <c r="AC7" s="99"/>
      <c r="AD7" s="93"/>
      <c r="AE7" s="66"/>
      <c r="AF7" s="86">
        <f t="shared" si="0"/>
        <v>6</v>
      </c>
    </row>
    <row r="8" spans="1:32" ht="30" customHeight="1" thickTop="1" thickBot="1" x14ac:dyDescent="0.3">
      <c r="A8" s="6" t="s">
        <v>582</v>
      </c>
      <c r="B8" s="3" t="s">
        <v>14</v>
      </c>
      <c r="C8" s="3" t="s">
        <v>42</v>
      </c>
      <c r="D8" s="3" t="s">
        <v>10</v>
      </c>
      <c r="E8" s="21" t="s">
        <v>74</v>
      </c>
      <c r="F8" s="65"/>
      <c r="G8" s="66"/>
      <c r="H8" s="98"/>
      <c r="I8" s="99"/>
      <c r="J8" s="93"/>
      <c r="K8" s="66"/>
      <c r="L8" s="98"/>
      <c r="M8" s="99"/>
      <c r="N8" s="93"/>
      <c r="O8" s="66"/>
      <c r="P8" s="98"/>
      <c r="Q8" s="99"/>
      <c r="R8" s="93"/>
      <c r="S8" s="66"/>
      <c r="T8" s="98"/>
      <c r="U8" s="99"/>
      <c r="V8" s="93"/>
      <c r="W8" s="66"/>
      <c r="X8" s="98"/>
      <c r="Y8" s="99"/>
      <c r="Z8" s="93"/>
      <c r="AA8" s="66"/>
      <c r="AB8" s="98"/>
      <c r="AC8" s="99"/>
      <c r="AD8" s="93">
        <v>1</v>
      </c>
      <c r="AE8" s="66">
        <v>6</v>
      </c>
      <c r="AF8" s="86">
        <f t="shared" si="0"/>
        <v>6</v>
      </c>
    </row>
    <row r="9" spans="1:32" ht="30" customHeight="1" thickTop="1" thickBot="1" x14ac:dyDescent="0.3">
      <c r="A9" s="6" t="s">
        <v>230</v>
      </c>
      <c r="B9" s="3" t="s">
        <v>231</v>
      </c>
      <c r="C9" s="3"/>
      <c r="D9" s="3"/>
      <c r="E9" s="21" t="s">
        <v>61</v>
      </c>
      <c r="F9" s="65"/>
      <c r="G9" s="66"/>
      <c r="H9" s="98"/>
      <c r="I9" s="99"/>
      <c r="J9" s="93">
        <v>2</v>
      </c>
      <c r="K9" s="66">
        <v>5</v>
      </c>
      <c r="L9" s="98"/>
      <c r="M9" s="99"/>
      <c r="N9" s="93"/>
      <c r="O9" s="66"/>
      <c r="P9" s="98"/>
      <c r="Q9" s="99"/>
      <c r="R9" s="93"/>
      <c r="S9" s="66"/>
      <c r="T9" s="98"/>
      <c r="U9" s="99"/>
      <c r="V9" s="93"/>
      <c r="W9" s="66"/>
      <c r="X9" s="98"/>
      <c r="Y9" s="99"/>
      <c r="Z9" s="93"/>
      <c r="AA9" s="66"/>
      <c r="AB9" s="98"/>
      <c r="AC9" s="99"/>
      <c r="AD9" s="93"/>
      <c r="AE9" s="66"/>
      <c r="AF9" s="86">
        <f t="shared" si="0"/>
        <v>5</v>
      </c>
    </row>
    <row r="10" spans="1:32" ht="30" customHeight="1" thickTop="1" thickBot="1" x14ac:dyDescent="0.3">
      <c r="A10" s="6" t="s">
        <v>283</v>
      </c>
      <c r="B10" s="6" t="s">
        <v>251</v>
      </c>
      <c r="C10" s="3" t="s">
        <v>42</v>
      </c>
      <c r="D10" s="3" t="s">
        <v>10</v>
      </c>
      <c r="E10" s="21" t="s">
        <v>66</v>
      </c>
      <c r="F10" s="65"/>
      <c r="G10" s="66"/>
      <c r="H10" s="98"/>
      <c r="I10" s="99"/>
      <c r="J10" s="93"/>
      <c r="K10" s="66"/>
      <c r="L10" s="98"/>
      <c r="M10" s="99"/>
      <c r="N10" s="93">
        <v>2</v>
      </c>
      <c r="O10" s="66">
        <v>5</v>
      </c>
      <c r="P10" s="98"/>
      <c r="Q10" s="99"/>
      <c r="R10" s="93"/>
      <c r="S10" s="66"/>
      <c r="T10" s="98"/>
      <c r="U10" s="99"/>
      <c r="V10" s="93"/>
      <c r="W10" s="66"/>
      <c r="X10" s="98"/>
      <c r="Y10" s="99"/>
      <c r="Z10" s="93"/>
      <c r="AA10" s="66"/>
      <c r="AB10" s="98"/>
      <c r="AC10" s="99"/>
      <c r="AD10" s="93"/>
      <c r="AE10" s="66"/>
      <c r="AF10" s="86">
        <f t="shared" si="0"/>
        <v>5</v>
      </c>
    </row>
    <row r="11" spans="1:32" ht="30" customHeight="1" thickTop="1" thickBot="1" x14ac:dyDescent="0.3">
      <c r="A11" s="6" t="s">
        <v>382</v>
      </c>
      <c r="B11" s="6" t="s">
        <v>8</v>
      </c>
      <c r="C11" s="6" t="s">
        <v>42</v>
      </c>
      <c r="D11" s="6" t="s">
        <v>10</v>
      </c>
      <c r="E11" s="21" t="s">
        <v>68</v>
      </c>
      <c r="F11" s="65"/>
      <c r="G11" s="66"/>
      <c r="H11" s="98"/>
      <c r="I11" s="99"/>
      <c r="J11" s="93"/>
      <c r="K11" s="66"/>
      <c r="L11" s="98"/>
      <c r="M11" s="99"/>
      <c r="N11" s="93"/>
      <c r="O11" s="66"/>
      <c r="P11" s="98"/>
      <c r="Q11" s="99"/>
      <c r="R11" s="93"/>
      <c r="S11" s="66"/>
      <c r="T11" s="98"/>
      <c r="U11" s="99"/>
      <c r="V11" s="93">
        <v>4</v>
      </c>
      <c r="W11" s="66">
        <v>3</v>
      </c>
      <c r="X11" s="98"/>
      <c r="Y11" s="99"/>
      <c r="Z11" s="93"/>
      <c r="AA11" s="66"/>
      <c r="AB11" s="98"/>
      <c r="AC11" s="99"/>
      <c r="AD11" s="93">
        <v>5</v>
      </c>
      <c r="AE11" s="66">
        <v>2</v>
      </c>
      <c r="AF11" s="86">
        <f t="shared" si="0"/>
        <v>5</v>
      </c>
    </row>
    <row r="12" spans="1:32" ht="30" customHeight="1" thickTop="1" thickBot="1" x14ac:dyDescent="0.3">
      <c r="A12" s="6" t="s">
        <v>583</v>
      </c>
      <c r="B12" s="6" t="s">
        <v>14</v>
      </c>
      <c r="C12" s="6" t="s">
        <v>42</v>
      </c>
      <c r="D12" s="6" t="s">
        <v>10</v>
      </c>
      <c r="E12" s="21" t="s">
        <v>396</v>
      </c>
      <c r="F12" s="65"/>
      <c r="G12" s="66"/>
      <c r="H12" s="98"/>
      <c r="I12" s="99"/>
      <c r="J12" s="93"/>
      <c r="K12" s="66"/>
      <c r="L12" s="98"/>
      <c r="M12" s="99"/>
      <c r="N12" s="93"/>
      <c r="O12" s="66"/>
      <c r="P12" s="98"/>
      <c r="Q12" s="99"/>
      <c r="R12" s="93"/>
      <c r="S12" s="66"/>
      <c r="T12" s="98"/>
      <c r="U12" s="99"/>
      <c r="V12" s="93"/>
      <c r="W12" s="66"/>
      <c r="X12" s="98"/>
      <c r="Y12" s="99"/>
      <c r="Z12" s="93"/>
      <c r="AA12" s="66"/>
      <c r="AB12" s="98"/>
      <c r="AC12" s="99"/>
      <c r="AD12" s="93">
        <v>2</v>
      </c>
      <c r="AE12" s="66">
        <v>5</v>
      </c>
      <c r="AF12" s="86">
        <f t="shared" si="0"/>
        <v>5</v>
      </c>
    </row>
    <row r="13" spans="1:32" ht="30" customHeight="1" thickTop="1" thickBot="1" x14ac:dyDescent="0.3">
      <c r="A13" s="6" t="s">
        <v>232</v>
      </c>
      <c r="B13" s="6"/>
      <c r="C13" s="6"/>
      <c r="D13" s="6"/>
      <c r="E13" s="21" t="s">
        <v>62</v>
      </c>
      <c r="F13" s="65"/>
      <c r="G13" s="66"/>
      <c r="H13" s="98"/>
      <c r="I13" s="99"/>
      <c r="J13" s="93">
        <v>3</v>
      </c>
      <c r="K13" s="66">
        <v>4</v>
      </c>
      <c r="L13" s="98"/>
      <c r="M13" s="99"/>
      <c r="N13" s="93"/>
      <c r="O13" s="66"/>
      <c r="P13" s="98"/>
      <c r="Q13" s="99"/>
      <c r="R13" s="93"/>
      <c r="S13" s="66"/>
      <c r="T13" s="98"/>
      <c r="U13" s="99"/>
      <c r="V13" s="93"/>
      <c r="W13" s="66"/>
      <c r="X13" s="98"/>
      <c r="Y13" s="99"/>
      <c r="Z13" s="93"/>
      <c r="AA13" s="66"/>
      <c r="AB13" s="98"/>
      <c r="AC13" s="99"/>
      <c r="AD13" s="93"/>
      <c r="AE13" s="66"/>
      <c r="AF13" s="86">
        <f t="shared" si="0"/>
        <v>4</v>
      </c>
    </row>
    <row r="14" spans="1:32" ht="30" customHeight="1" thickTop="1" thickBot="1" x14ac:dyDescent="0.3">
      <c r="A14" s="6" t="s">
        <v>584</v>
      </c>
      <c r="B14" s="6" t="s">
        <v>8</v>
      </c>
      <c r="C14" s="6" t="s">
        <v>42</v>
      </c>
      <c r="D14" s="6" t="s">
        <v>10</v>
      </c>
      <c r="E14" s="21" t="s">
        <v>397</v>
      </c>
      <c r="F14" s="65"/>
      <c r="G14" s="66"/>
      <c r="H14" s="98"/>
      <c r="I14" s="99"/>
      <c r="J14" s="93"/>
      <c r="K14" s="66"/>
      <c r="L14" s="98"/>
      <c r="M14" s="99"/>
      <c r="N14" s="93"/>
      <c r="O14" s="66"/>
      <c r="P14" s="98"/>
      <c r="Q14" s="99"/>
      <c r="R14" s="93"/>
      <c r="S14" s="66"/>
      <c r="T14" s="98"/>
      <c r="U14" s="99"/>
      <c r="V14" s="93"/>
      <c r="W14" s="66"/>
      <c r="X14" s="98"/>
      <c r="Y14" s="99"/>
      <c r="Z14" s="93"/>
      <c r="AA14" s="66"/>
      <c r="AB14" s="98"/>
      <c r="AC14" s="99"/>
      <c r="AD14" s="93">
        <v>3</v>
      </c>
      <c r="AE14" s="66">
        <v>4</v>
      </c>
      <c r="AF14" s="86">
        <f t="shared" si="0"/>
        <v>4</v>
      </c>
    </row>
    <row r="15" spans="1:32" ht="30" customHeight="1" thickTop="1" thickBot="1" x14ac:dyDescent="0.3">
      <c r="A15" s="6" t="s">
        <v>585</v>
      </c>
      <c r="B15" s="6" t="s">
        <v>8</v>
      </c>
      <c r="C15" s="6" t="s">
        <v>42</v>
      </c>
      <c r="D15" s="6" t="s">
        <v>10</v>
      </c>
      <c r="E15" s="21" t="s">
        <v>398</v>
      </c>
      <c r="F15" s="65"/>
      <c r="G15" s="66"/>
      <c r="H15" s="98"/>
      <c r="I15" s="99"/>
      <c r="J15" s="93"/>
      <c r="K15" s="66"/>
      <c r="L15" s="98"/>
      <c r="M15" s="99"/>
      <c r="N15" s="93"/>
      <c r="O15" s="66"/>
      <c r="P15" s="98"/>
      <c r="Q15" s="99"/>
      <c r="R15" s="93"/>
      <c r="S15" s="66"/>
      <c r="T15" s="98"/>
      <c r="U15" s="99"/>
      <c r="V15" s="93"/>
      <c r="W15" s="66"/>
      <c r="X15" s="98"/>
      <c r="Y15" s="99"/>
      <c r="Z15" s="93"/>
      <c r="AA15" s="66"/>
      <c r="AB15" s="98"/>
      <c r="AC15" s="99"/>
      <c r="AD15" s="93">
        <v>4</v>
      </c>
      <c r="AE15" s="66">
        <v>3</v>
      </c>
      <c r="AF15" s="86">
        <f t="shared" si="0"/>
        <v>3</v>
      </c>
    </row>
    <row r="16" spans="1:32" ht="30" customHeight="1" thickTop="1" thickBot="1" x14ac:dyDescent="0.3">
      <c r="A16" s="6" t="s">
        <v>386</v>
      </c>
      <c r="B16" s="6" t="s">
        <v>8</v>
      </c>
      <c r="C16" s="6" t="s">
        <v>42</v>
      </c>
      <c r="D16" s="6" t="s">
        <v>10</v>
      </c>
      <c r="E16" s="21" t="s">
        <v>72</v>
      </c>
      <c r="F16" s="65"/>
      <c r="G16" s="66"/>
      <c r="H16" s="98"/>
      <c r="I16" s="99"/>
      <c r="J16" s="93"/>
      <c r="K16" s="66"/>
      <c r="L16" s="98"/>
      <c r="M16" s="99"/>
      <c r="N16" s="93"/>
      <c r="O16" s="66"/>
      <c r="P16" s="98"/>
      <c r="Q16" s="99"/>
      <c r="R16" s="93"/>
      <c r="S16" s="66"/>
      <c r="T16" s="98"/>
      <c r="U16" s="99"/>
      <c r="V16" s="93">
        <v>5</v>
      </c>
      <c r="W16" s="66">
        <v>2</v>
      </c>
      <c r="X16" s="98"/>
      <c r="Y16" s="99"/>
      <c r="Z16" s="93"/>
      <c r="AA16" s="66"/>
      <c r="AB16" s="98"/>
      <c r="AC16" s="99"/>
      <c r="AD16" s="93"/>
      <c r="AE16" s="66"/>
      <c r="AF16" s="86">
        <f t="shared" si="0"/>
        <v>2</v>
      </c>
    </row>
    <row r="17" spans="1:32" ht="30" customHeight="1" thickTop="1" thickBot="1" x14ac:dyDescent="0.3">
      <c r="A17" s="6" t="s">
        <v>385</v>
      </c>
      <c r="B17" s="6" t="s">
        <v>8</v>
      </c>
      <c r="C17" s="6" t="s">
        <v>42</v>
      </c>
      <c r="D17" s="6" t="s">
        <v>10</v>
      </c>
      <c r="E17" s="21" t="s">
        <v>71</v>
      </c>
      <c r="F17" s="74"/>
      <c r="G17" s="124"/>
      <c r="H17" s="125"/>
      <c r="I17" s="126"/>
      <c r="J17" s="127"/>
      <c r="K17" s="124"/>
      <c r="L17" s="125"/>
      <c r="M17" s="126"/>
      <c r="N17" s="127"/>
      <c r="O17" s="124"/>
      <c r="P17" s="125"/>
      <c r="Q17" s="126"/>
      <c r="R17" s="127"/>
      <c r="S17" s="124"/>
      <c r="T17" s="125"/>
      <c r="U17" s="126"/>
      <c r="V17" s="127">
        <v>7</v>
      </c>
      <c r="W17" s="124">
        <v>1</v>
      </c>
      <c r="X17" s="125"/>
      <c r="Y17" s="126"/>
      <c r="Z17" s="127"/>
      <c r="AA17" s="124"/>
      <c r="AB17" s="125"/>
      <c r="AC17" s="126"/>
      <c r="AD17" s="127"/>
      <c r="AE17" s="124"/>
      <c r="AF17" s="86">
        <f t="shared" si="0"/>
        <v>1</v>
      </c>
    </row>
    <row r="18" spans="1:32" ht="30" customHeight="1" thickTop="1" thickBot="1" x14ac:dyDescent="0.3">
      <c r="A18" s="6" t="s">
        <v>383</v>
      </c>
      <c r="B18" s="6" t="s">
        <v>8</v>
      </c>
      <c r="C18" s="6" t="s">
        <v>42</v>
      </c>
      <c r="D18" s="6" t="s">
        <v>10</v>
      </c>
      <c r="E18" s="21" t="s">
        <v>69</v>
      </c>
      <c r="F18" s="74"/>
      <c r="G18" s="124"/>
      <c r="H18" s="125"/>
      <c r="I18" s="126"/>
      <c r="J18" s="127"/>
      <c r="K18" s="124"/>
      <c r="L18" s="125"/>
      <c r="M18" s="126"/>
      <c r="N18" s="127"/>
      <c r="O18" s="124"/>
      <c r="P18" s="125"/>
      <c r="Q18" s="126"/>
      <c r="R18" s="127"/>
      <c r="S18" s="124"/>
      <c r="T18" s="125"/>
      <c r="U18" s="126"/>
      <c r="V18" s="127">
        <v>8</v>
      </c>
      <c r="W18" s="124">
        <v>1</v>
      </c>
      <c r="X18" s="125"/>
      <c r="Y18" s="126"/>
      <c r="Z18" s="127"/>
      <c r="AA18" s="124"/>
      <c r="AB18" s="125"/>
      <c r="AC18" s="126"/>
      <c r="AD18" s="127"/>
      <c r="AE18" s="124"/>
      <c r="AF18" s="86">
        <f t="shared" si="0"/>
        <v>1</v>
      </c>
    </row>
    <row r="19" spans="1:32" ht="30" customHeight="1" thickTop="1" thickBot="1" x14ac:dyDescent="0.3">
      <c r="A19" s="6" t="s">
        <v>384</v>
      </c>
      <c r="B19" s="6" t="s">
        <v>8</v>
      </c>
      <c r="C19" s="6" t="s">
        <v>42</v>
      </c>
      <c r="D19" s="6" t="s">
        <v>10</v>
      </c>
      <c r="E19" s="21" t="s">
        <v>70</v>
      </c>
      <c r="F19" s="74"/>
      <c r="G19" s="124"/>
      <c r="H19" s="125"/>
      <c r="I19" s="126"/>
      <c r="J19" s="127"/>
      <c r="K19" s="124"/>
      <c r="L19" s="125"/>
      <c r="M19" s="126"/>
      <c r="N19" s="127"/>
      <c r="O19" s="124"/>
      <c r="P19" s="125"/>
      <c r="Q19" s="126"/>
      <c r="R19" s="127"/>
      <c r="S19" s="124"/>
      <c r="T19" s="125"/>
      <c r="U19" s="126"/>
      <c r="V19" s="127">
        <v>6</v>
      </c>
      <c r="W19" s="124">
        <v>1</v>
      </c>
      <c r="X19" s="125"/>
      <c r="Y19" s="126"/>
      <c r="Z19" s="127"/>
      <c r="AA19" s="124"/>
      <c r="AB19" s="125"/>
      <c r="AC19" s="126"/>
      <c r="AD19" s="127"/>
      <c r="AE19" s="124"/>
      <c r="AF19" s="86">
        <f t="shared" si="0"/>
        <v>1</v>
      </c>
    </row>
    <row r="20" spans="1:32" ht="30" customHeight="1" thickTop="1" thickBot="1" x14ac:dyDescent="0.3">
      <c r="A20" s="6" t="s">
        <v>387</v>
      </c>
      <c r="B20" s="6" t="s">
        <v>8</v>
      </c>
      <c r="C20" s="6" t="s">
        <v>42</v>
      </c>
      <c r="D20" s="6" t="s">
        <v>10</v>
      </c>
      <c r="E20" s="21" t="s">
        <v>73</v>
      </c>
      <c r="F20" s="74"/>
      <c r="G20" s="124"/>
      <c r="H20" s="125"/>
      <c r="I20" s="126"/>
      <c r="J20" s="127"/>
      <c r="K20" s="124"/>
      <c r="L20" s="125"/>
      <c r="M20" s="126"/>
      <c r="N20" s="127"/>
      <c r="O20" s="124"/>
      <c r="P20" s="125"/>
      <c r="Q20" s="126"/>
      <c r="R20" s="127"/>
      <c r="S20" s="124"/>
      <c r="T20" s="125"/>
      <c r="U20" s="126"/>
      <c r="V20" s="127">
        <v>9</v>
      </c>
      <c r="W20" s="124">
        <v>1</v>
      </c>
      <c r="X20" s="125"/>
      <c r="Y20" s="126"/>
      <c r="Z20" s="127"/>
      <c r="AA20" s="124"/>
      <c r="AB20" s="125"/>
      <c r="AC20" s="126"/>
      <c r="AD20" s="127"/>
      <c r="AE20" s="124"/>
      <c r="AF20" s="86">
        <f t="shared" si="0"/>
        <v>1</v>
      </c>
    </row>
    <row r="21" spans="1:32" ht="30" customHeight="1" thickTop="1" thickBot="1" x14ac:dyDescent="0.3">
      <c r="A21" s="6" t="s">
        <v>586</v>
      </c>
      <c r="B21" s="6" t="s">
        <v>14</v>
      </c>
      <c r="C21" s="6" t="s">
        <v>42</v>
      </c>
      <c r="D21" s="6" t="s">
        <v>10</v>
      </c>
      <c r="E21" s="21" t="s">
        <v>399</v>
      </c>
      <c r="F21" s="74"/>
      <c r="G21" s="124"/>
      <c r="H21" s="125"/>
      <c r="I21" s="126"/>
      <c r="J21" s="127"/>
      <c r="K21" s="124"/>
      <c r="L21" s="125"/>
      <c r="M21" s="126"/>
      <c r="N21" s="127"/>
      <c r="O21" s="124"/>
      <c r="P21" s="125"/>
      <c r="Q21" s="126"/>
      <c r="R21" s="127"/>
      <c r="S21" s="124"/>
      <c r="T21" s="125"/>
      <c r="U21" s="126"/>
      <c r="V21" s="127"/>
      <c r="W21" s="124"/>
      <c r="X21" s="125"/>
      <c r="Y21" s="126"/>
      <c r="Z21" s="127"/>
      <c r="AA21" s="124"/>
      <c r="AB21" s="125"/>
      <c r="AC21" s="126"/>
      <c r="AD21" s="127">
        <v>6</v>
      </c>
      <c r="AE21" s="124">
        <v>1</v>
      </c>
      <c r="AF21" s="86">
        <f t="shared" si="0"/>
        <v>1</v>
      </c>
    </row>
    <row r="22" spans="1:32" ht="30" customHeight="1" thickTop="1" thickBot="1" x14ac:dyDescent="0.3">
      <c r="A22" s="6" t="s">
        <v>587</v>
      </c>
      <c r="B22" s="6" t="s">
        <v>14</v>
      </c>
      <c r="C22" s="6" t="s">
        <v>42</v>
      </c>
      <c r="D22" s="6" t="s">
        <v>86</v>
      </c>
      <c r="E22" s="21" t="s">
        <v>400</v>
      </c>
      <c r="F22" s="74"/>
      <c r="G22" s="124"/>
      <c r="H22" s="125"/>
      <c r="I22" s="126"/>
      <c r="J22" s="127"/>
      <c r="K22" s="124"/>
      <c r="L22" s="125"/>
      <c r="M22" s="126"/>
      <c r="N22" s="127"/>
      <c r="O22" s="124"/>
      <c r="P22" s="125"/>
      <c r="Q22" s="126"/>
      <c r="R22" s="127"/>
      <c r="S22" s="124"/>
      <c r="T22" s="125"/>
      <c r="U22" s="126"/>
      <c r="V22" s="127"/>
      <c r="W22" s="124"/>
      <c r="X22" s="125"/>
      <c r="Y22" s="126"/>
      <c r="Z22" s="127"/>
      <c r="AA22" s="124"/>
      <c r="AB22" s="125"/>
      <c r="AC22" s="126"/>
      <c r="AD22" s="127">
        <v>7</v>
      </c>
      <c r="AE22" s="124">
        <v>1</v>
      </c>
      <c r="AF22" s="86">
        <f t="shared" si="0"/>
        <v>1</v>
      </c>
    </row>
    <row r="23" spans="1:32" ht="30" customHeight="1" thickTop="1" thickBot="1" x14ac:dyDescent="0.3">
      <c r="A23" s="6" t="s">
        <v>588</v>
      </c>
      <c r="B23" s="6" t="s">
        <v>8</v>
      </c>
      <c r="C23" s="6" t="s">
        <v>589</v>
      </c>
      <c r="D23" s="6" t="s">
        <v>590</v>
      </c>
      <c r="E23" s="21" t="s">
        <v>580</v>
      </c>
      <c r="F23" s="74"/>
      <c r="G23" s="124"/>
      <c r="H23" s="125"/>
      <c r="I23" s="126"/>
      <c r="J23" s="127"/>
      <c r="K23" s="124"/>
      <c r="L23" s="125"/>
      <c r="M23" s="126"/>
      <c r="N23" s="127"/>
      <c r="O23" s="124"/>
      <c r="P23" s="125"/>
      <c r="Q23" s="126"/>
      <c r="R23" s="127"/>
      <c r="S23" s="124"/>
      <c r="T23" s="125"/>
      <c r="U23" s="126"/>
      <c r="V23" s="127"/>
      <c r="W23" s="124"/>
      <c r="X23" s="125"/>
      <c r="Y23" s="126"/>
      <c r="Z23" s="127"/>
      <c r="AA23" s="124"/>
      <c r="AB23" s="125"/>
      <c r="AC23" s="126"/>
      <c r="AD23" s="127"/>
      <c r="AE23" s="124"/>
      <c r="AF23" s="86">
        <f t="shared" si="0"/>
        <v>0</v>
      </c>
    </row>
    <row r="24" spans="1:32" ht="30" customHeight="1" thickTop="1" thickBot="1" x14ac:dyDescent="0.3">
      <c r="A24" s="3"/>
      <c r="B24" s="3"/>
      <c r="C24" s="3"/>
      <c r="D24" s="3"/>
      <c r="E24" s="21" t="s">
        <v>581</v>
      </c>
      <c r="F24" s="67"/>
      <c r="G24" s="90"/>
      <c r="H24" s="100"/>
      <c r="I24" s="101"/>
      <c r="J24" s="94"/>
      <c r="K24" s="95"/>
      <c r="L24" s="100"/>
      <c r="M24" s="101"/>
      <c r="N24" s="94"/>
      <c r="O24" s="95"/>
      <c r="P24" s="100"/>
      <c r="Q24" s="101"/>
      <c r="R24" s="94"/>
      <c r="S24" s="95"/>
      <c r="T24" s="100"/>
      <c r="U24" s="101"/>
      <c r="V24" s="94"/>
      <c r="W24" s="95"/>
      <c r="X24" s="100"/>
      <c r="Y24" s="101"/>
      <c r="Z24" s="94"/>
      <c r="AA24" s="95"/>
      <c r="AB24" s="100"/>
      <c r="AC24" s="101"/>
      <c r="AD24" s="94"/>
      <c r="AE24" s="95"/>
      <c r="AF24" s="87"/>
    </row>
    <row r="25" spans="1:32" ht="16.5" thickTop="1" thickBot="1" x14ac:dyDescent="0.3"/>
    <row r="26" spans="1:32" ht="16.5" thickTop="1" thickBot="1" x14ac:dyDescent="0.3">
      <c r="A26" s="6" t="s">
        <v>441</v>
      </c>
      <c r="B26" s="6" t="s">
        <v>442</v>
      </c>
      <c r="C26" s="6" t="s">
        <v>42</v>
      </c>
      <c r="D26" s="6" t="s">
        <v>10</v>
      </c>
      <c r="E26" s="21" t="s">
        <v>436</v>
      </c>
      <c r="F26" s="74"/>
      <c r="G26" s="124"/>
      <c r="H26" s="125"/>
      <c r="I26" s="126"/>
      <c r="J26" s="127"/>
      <c r="K26" s="124"/>
      <c r="L26" s="125"/>
      <c r="M26" s="126"/>
      <c r="N26" s="127"/>
      <c r="O26" s="124"/>
      <c r="P26" s="125"/>
      <c r="Q26" s="126"/>
      <c r="R26" s="127"/>
      <c r="S26" s="124"/>
      <c r="T26" s="125"/>
      <c r="U26" s="126"/>
      <c r="V26" s="127"/>
      <c r="W26" s="124"/>
      <c r="X26" s="125"/>
      <c r="Y26" s="126"/>
      <c r="Z26" s="141"/>
      <c r="AA26" s="141"/>
      <c r="AB26" s="141"/>
      <c r="AC26" s="141"/>
      <c r="AD26" s="127"/>
      <c r="AE26" s="124"/>
      <c r="AF26" s="128"/>
    </row>
    <row r="27" spans="1:32" ht="16.5" thickTop="1" thickBot="1" x14ac:dyDescent="0.3">
      <c r="A27" s="6" t="s">
        <v>440</v>
      </c>
      <c r="B27" s="6" t="s">
        <v>192</v>
      </c>
      <c r="C27" s="6" t="s">
        <v>42</v>
      </c>
      <c r="D27" s="6" t="s">
        <v>10</v>
      </c>
      <c r="E27" s="21" t="s">
        <v>437</v>
      </c>
      <c r="F27" s="74"/>
      <c r="G27" s="124"/>
      <c r="H27" s="125"/>
      <c r="I27" s="126"/>
      <c r="J27" s="127"/>
      <c r="K27" s="124"/>
      <c r="L27" s="125"/>
      <c r="M27" s="126"/>
      <c r="N27" s="127"/>
      <c r="O27" s="124"/>
      <c r="P27" s="125"/>
      <c r="Q27" s="126"/>
      <c r="R27" s="127"/>
      <c r="S27" s="124"/>
      <c r="T27" s="125"/>
      <c r="U27" s="126"/>
      <c r="V27" s="127"/>
      <c r="W27" s="124"/>
      <c r="X27" s="125"/>
      <c r="Y27" s="126"/>
      <c r="Z27" s="141"/>
      <c r="AA27" s="141"/>
      <c r="AB27" s="141"/>
      <c r="AC27" s="141"/>
      <c r="AD27" s="127"/>
      <c r="AE27" s="124"/>
      <c r="AF27" s="128"/>
    </row>
    <row r="28" spans="1:32" ht="16.5" thickTop="1" thickBot="1" x14ac:dyDescent="0.3">
      <c r="A28" s="6" t="s">
        <v>439</v>
      </c>
      <c r="B28" s="6" t="s">
        <v>192</v>
      </c>
      <c r="C28" s="6" t="s">
        <v>9</v>
      </c>
      <c r="D28" s="6" t="s">
        <v>86</v>
      </c>
      <c r="E28" s="21" t="s">
        <v>438</v>
      </c>
      <c r="F28" s="74"/>
      <c r="G28" s="124"/>
      <c r="H28" s="125"/>
      <c r="I28" s="126"/>
      <c r="J28" s="127"/>
      <c r="K28" s="124"/>
      <c r="L28" s="125"/>
      <c r="M28" s="126"/>
      <c r="N28" s="127"/>
      <c r="O28" s="124"/>
      <c r="P28" s="125"/>
      <c r="Q28" s="126"/>
      <c r="R28" s="127"/>
      <c r="S28" s="124"/>
      <c r="T28" s="125"/>
      <c r="U28" s="126"/>
      <c r="V28" s="127"/>
      <c r="W28" s="124"/>
      <c r="X28" s="100"/>
      <c r="Y28" s="101"/>
      <c r="Z28" s="142"/>
      <c r="AA28" s="142"/>
      <c r="AB28" s="142"/>
      <c r="AC28" s="142"/>
      <c r="AD28" s="127"/>
      <c r="AE28" s="124"/>
      <c r="AF28" s="87"/>
    </row>
    <row r="29" spans="1:32" ht="15.75" thickTop="1" x14ac:dyDescent="0.25"/>
  </sheetData>
  <sortState ref="A3:AF24">
    <sortCondition descending="1" ref="AF3:AF24"/>
  </sortState>
  <mergeCells count="13">
    <mergeCell ref="AD1:AE1"/>
    <mergeCell ref="AB1:AC1"/>
    <mergeCell ref="Z1:AA1"/>
    <mergeCell ref="F1:G1"/>
    <mergeCell ref="H1:I1"/>
    <mergeCell ref="J1:K1"/>
    <mergeCell ref="L1:M1"/>
    <mergeCell ref="N1:O1"/>
    <mergeCell ref="X1:Y1"/>
    <mergeCell ref="T1:U1"/>
    <mergeCell ref="V1:W1"/>
    <mergeCell ref="R1:S1"/>
    <mergeCell ref="P1:Q1"/>
  </mergeCells>
  <pageMargins left="0.23622047244094491" right="0.23622047244094491" top="0.74803149606299213" bottom="0.74803149606299213" header="0.31496062992125984" footer="0.31496062992125984"/>
  <pageSetup paperSize="9" scale="91" firstPageNumber="0" orientation="landscape" r:id="rId1"/>
  <headerFooter>
    <oddHeader>&amp;C&amp;"Arial,Regular"&amp;10&amp;A</oddHeader>
    <oddFooter>&amp;C&amp;"Arial,Regular"&amp;10Page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248"/>
  <sheetViews>
    <sheetView topLeftCell="A208" zoomScale="75" zoomScaleNormal="75" workbookViewId="0">
      <selection activeCell="R250" sqref="R250"/>
    </sheetView>
  </sheetViews>
  <sheetFormatPr defaultRowHeight="15" x14ac:dyDescent="0.25"/>
  <cols>
    <col min="1" max="1" width="11.140625" style="5" customWidth="1"/>
    <col min="2" max="2" width="10.28515625" style="5" customWidth="1"/>
    <col min="3" max="15" width="9.140625" style="5"/>
    <col min="16" max="40" width="9.140625" style="5" customWidth="1"/>
    <col min="41" max="16384" width="9.140625" style="5"/>
  </cols>
  <sheetData>
    <row r="2" spans="1:14" x14ac:dyDescent="0.25">
      <c r="C2" s="30" t="s">
        <v>8</v>
      </c>
      <c r="D2" s="30" t="s">
        <v>85</v>
      </c>
      <c r="E2" s="30" t="s">
        <v>12</v>
      </c>
      <c r="F2" s="30" t="s">
        <v>14</v>
      </c>
      <c r="G2" s="30" t="s">
        <v>132</v>
      </c>
      <c r="H2" s="30" t="s">
        <v>126</v>
      </c>
      <c r="I2" s="30" t="s">
        <v>105</v>
      </c>
      <c r="J2" s="30" t="s">
        <v>83</v>
      </c>
      <c r="K2" s="30" t="s">
        <v>189</v>
      </c>
      <c r="L2" s="30" t="s">
        <v>113</v>
      </c>
      <c r="M2" s="30" t="s">
        <v>190</v>
      </c>
    </row>
    <row r="3" spans="1:14" x14ac:dyDescent="0.25">
      <c r="A3" s="29" t="s">
        <v>139</v>
      </c>
      <c r="B3" s="5" t="s">
        <v>175</v>
      </c>
      <c r="C3" s="24">
        <v>56</v>
      </c>
      <c r="D3" s="23"/>
      <c r="E3" s="24">
        <v>9</v>
      </c>
      <c r="F3" s="24">
        <v>13</v>
      </c>
      <c r="G3" s="23"/>
      <c r="H3" s="23"/>
      <c r="I3" s="23"/>
      <c r="J3" s="23"/>
      <c r="K3" s="23"/>
      <c r="L3" s="23"/>
      <c r="M3" s="23"/>
      <c r="N3" s="160">
        <f>SUM(C3:M3)</f>
        <v>78</v>
      </c>
    </row>
    <row r="4" spans="1:14" x14ac:dyDescent="0.25">
      <c r="B4" s="5" t="s">
        <v>176</v>
      </c>
      <c r="C4" s="24">
        <v>31</v>
      </c>
      <c r="D4" s="24">
        <v>20</v>
      </c>
      <c r="E4" s="24">
        <v>12</v>
      </c>
      <c r="F4" s="24">
        <v>15</v>
      </c>
      <c r="G4" s="23"/>
      <c r="H4" s="23"/>
      <c r="I4" s="23"/>
      <c r="J4" s="23"/>
      <c r="K4" s="23"/>
      <c r="L4" s="23"/>
      <c r="M4" s="23"/>
      <c r="N4" s="160">
        <f t="shared" ref="N4:N17" si="0">SUM(C4:M4)</f>
        <v>78</v>
      </c>
    </row>
    <row r="5" spans="1:14" x14ac:dyDescent="0.25">
      <c r="B5" s="5" t="s">
        <v>177</v>
      </c>
      <c r="C5" s="24">
        <v>20</v>
      </c>
      <c r="D5" s="24">
        <v>61</v>
      </c>
      <c r="E5" s="24">
        <v>18</v>
      </c>
      <c r="F5" s="23"/>
      <c r="G5" s="24">
        <v>30</v>
      </c>
      <c r="H5" s="23"/>
      <c r="I5" s="23"/>
      <c r="J5" s="24">
        <v>11</v>
      </c>
      <c r="K5" s="23"/>
      <c r="L5" s="23"/>
      <c r="M5" s="23"/>
      <c r="N5" s="160">
        <f t="shared" si="0"/>
        <v>140</v>
      </c>
    </row>
    <row r="6" spans="1:14" x14ac:dyDescent="0.25">
      <c r="B6" s="5" t="s">
        <v>178</v>
      </c>
      <c r="C6" s="23"/>
      <c r="D6" s="23"/>
      <c r="E6" s="23"/>
      <c r="F6" s="24">
        <v>15</v>
      </c>
      <c r="G6" s="23"/>
      <c r="H6" s="23"/>
      <c r="I6" s="24">
        <v>13</v>
      </c>
      <c r="J6" s="23"/>
      <c r="K6" s="23"/>
      <c r="L6" s="23"/>
      <c r="M6" s="23"/>
      <c r="N6" s="160">
        <f t="shared" si="0"/>
        <v>28</v>
      </c>
    </row>
    <row r="7" spans="1:14" x14ac:dyDescent="0.25">
      <c r="B7" s="5" t="s">
        <v>179</v>
      </c>
      <c r="C7" s="23"/>
      <c r="D7" s="24">
        <v>24</v>
      </c>
      <c r="E7" s="24">
        <v>56</v>
      </c>
      <c r="F7" s="23"/>
      <c r="G7" s="23"/>
      <c r="H7" s="23"/>
      <c r="I7" s="23"/>
      <c r="J7" s="23"/>
      <c r="K7" s="23"/>
      <c r="L7" s="23"/>
      <c r="M7" s="23"/>
      <c r="N7" s="160">
        <f t="shared" si="0"/>
        <v>80</v>
      </c>
    </row>
    <row r="8" spans="1:14" x14ac:dyDescent="0.25">
      <c r="B8" s="5" t="s">
        <v>180</v>
      </c>
      <c r="C8" s="23"/>
      <c r="D8" s="24">
        <v>8</v>
      </c>
      <c r="E8" s="24">
        <v>13</v>
      </c>
      <c r="F8" s="24">
        <v>27</v>
      </c>
      <c r="G8" s="23"/>
      <c r="H8" s="23"/>
      <c r="I8" s="23"/>
      <c r="J8" s="23"/>
      <c r="K8" s="24">
        <v>11</v>
      </c>
      <c r="L8" s="24">
        <v>10</v>
      </c>
      <c r="M8" s="24">
        <v>9</v>
      </c>
      <c r="N8" s="160">
        <f t="shared" si="0"/>
        <v>78</v>
      </c>
    </row>
    <row r="9" spans="1:14" x14ac:dyDescent="0.25">
      <c r="B9" s="5" t="s">
        <v>181</v>
      </c>
      <c r="C9" s="24">
        <v>13</v>
      </c>
      <c r="D9" s="23"/>
      <c r="E9" s="23"/>
      <c r="F9" s="24">
        <v>15</v>
      </c>
      <c r="G9" s="23"/>
      <c r="H9" s="23"/>
      <c r="I9" s="23"/>
      <c r="J9" s="23"/>
      <c r="K9" s="23"/>
      <c r="L9" s="23"/>
      <c r="M9" s="23"/>
      <c r="N9" s="160">
        <f t="shared" si="0"/>
        <v>28</v>
      </c>
    </row>
    <row r="10" spans="1:14" x14ac:dyDescent="0.25">
      <c r="B10" s="5" t="s">
        <v>182</v>
      </c>
      <c r="C10" s="24">
        <v>51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160">
        <f t="shared" si="0"/>
        <v>51</v>
      </c>
    </row>
    <row r="11" spans="1:14" x14ac:dyDescent="0.25">
      <c r="B11" s="5" t="s">
        <v>183</v>
      </c>
      <c r="C11" s="23"/>
      <c r="D11" s="24">
        <v>15</v>
      </c>
      <c r="E11" s="24">
        <v>12</v>
      </c>
      <c r="F11" s="24">
        <v>11</v>
      </c>
      <c r="G11" s="23"/>
      <c r="H11" s="24">
        <v>47</v>
      </c>
      <c r="I11" s="23"/>
      <c r="J11" s="23"/>
      <c r="K11" s="23"/>
      <c r="L11" s="23"/>
      <c r="M11" s="23"/>
      <c r="N11" s="160">
        <f t="shared" si="0"/>
        <v>85</v>
      </c>
    </row>
    <row r="12" spans="1:14" x14ac:dyDescent="0.25">
      <c r="B12" s="5" t="s">
        <v>191</v>
      </c>
      <c r="C12" s="23"/>
      <c r="D12" s="25"/>
      <c r="E12" s="25"/>
      <c r="F12" s="24">
        <v>15</v>
      </c>
      <c r="G12" s="23"/>
      <c r="H12" s="26"/>
      <c r="I12" s="23"/>
      <c r="J12" s="23"/>
      <c r="K12" s="23"/>
      <c r="L12" s="23"/>
      <c r="M12" s="23"/>
      <c r="N12" s="160">
        <f t="shared" si="0"/>
        <v>15</v>
      </c>
    </row>
    <row r="13" spans="1:14" x14ac:dyDescent="0.25">
      <c r="B13" s="5" t="s">
        <v>184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160">
        <f t="shared" si="0"/>
        <v>0</v>
      </c>
    </row>
    <row r="14" spans="1:14" x14ac:dyDescent="0.25">
      <c r="B14" s="5" t="s">
        <v>185</v>
      </c>
      <c r="C14" s="24">
        <v>15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160">
        <f t="shared" si="0"/>
        <v>15</v>
      </c>
    </row>
    <row r="15" spans="1:14" x14ac:dyDescent="0.25">
      <c r="B15" s="5" t="s">
        <v>186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160">
        <f t="shared" si="0"/>
        <v>0</v>
      </c>
    </row>
    <row r="16" spans="1:14" x14ac:dyDescent="0.25">
      <c r="B16" s="5" t="s">
        <v>187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160">
        <f t="shared" si="0"/>
        <v>0</v>
      </c>
    </row>
    <row r="17" spans="1:16" x14ac:dyDescent="0.25">
      <c r="B17" s="5" t="s">
        <v>188</v>
      </c>
      <c r="C17" s="23"/>
      <c r="D17" s="23"/>
      <c r="E17" s="23"/>
      <c r="F17" s="23"/>
      <c r="G17" s="24">
        <v>26</v>
      </c>
      <c r="H17" s="23"/>
      <c r="I17" s="23"/>
      <c r="J17" s="23"/>
      <c r="K17" s="23"/>
      <c r="L17" s="23"/>
      <c r="M17" s="23"/>
      <c r="N17" s="160">
        <f t="shared" si="0"/>
        <v>26</v>
      </c>
    </row>
    <row r="18" spans="1:16" x14ac:dyDescent="0.25">
      <c r="C18" s="27">
        <f t="shared" ref="C18:J18" si="1">SUM(C3:C17)</f>
        <v>186</v>
      </c>
      <c r="D18" s="27">
        <f t="shared" si="1"/>
        <v>128</v>
      </c>
      <c r="E18" s="27">
        <f t="shared" si="1"/>
        <v>120</v>
      </c>
      <c r="F18" s="27">
        <f t="shared" si="1"/>
        <v>111</v>
      </c>
      <c r="G18" s="27">
        <f t="shared" si="1"/>
        <v>56</v>
      </c>
      <c r="H18" s="27">
        <f t="shared" si="1"/>
        <v>47</v>
      </c>
      <c r="I18" s="27">
        <f t="shared" si="1"/>
        <v>13</v>
      </c>
      <c r="J18" s="27">
        <f t="shared" si="1"/>
        <v>11</v>
      </c>
      <c r="K18" s="27">
        <f>SUM(K6:K17)</f>
        <v>11</v>
      </c>
      <c r="L18" s="27">
        <f>SUM(L6:L17)</f>
        <v>10</v>
      </c>
      <c r="M18" s="27">
        <f>SUM(M6:M17)</f>
        <v>9</v>
      </c>
      <c r="N18" s="164">
        <f>SUM(N3:N17)</f>
        <v>702</v>
      </c>
    </row>
    <row r="19" spans="1:16" x14ac:dyDescent="0.25"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</row>
    <row r="20" spans="1:16" x14ac:dyDescent="0.25">
      <c r="C20" s="30" t="s">
        <v>8</v>
      </c>
      <c r="D20" s="30" t="s">
        <v>12</v>
      </c>
      <c r="E20" s="30" t="s">
        <v>14</v>
      </c>
      <c r="F20" s="30" t="s">
        <v>85</v>
      </c>
      <c r="G20" s="30" t="s">
        <v>126</v>
      </c>
      <c r="H20" s="30" t="s">
        <v>83</v>
      </c>
      <c r="I20" s="30" t="s">
        <v>113</v>
      </c>
      <c r="J20" s="30" t="s">
        <v>132</v>
      </c>
      <c r="K20" s="30" t="s">
        <v>105</v>
      </c>
      <c r="L20" s="28" t="s">
        <v>150</v>
      </c>
      <c r="M20" s="30" t="s">
        <v>189</v>
      </c>
      <c r="N20" s="28" t="s">
        <v>192</v>
      </c>
      <c r="O20" s="30" t="s">
        <v>190</v>
      </c>
    </row>
    <row r="21" spans="1:16" x14ac:dyDescent="0.25">
      <c r="C21" s="159">
        <v>186</v>
      </c>
      <c r="D21" s="159">
        <v>120</v>
      </c>
      <c r="E21" s="159">
        <v>111</v>
      </c>
      <c r="F21" s="159">
        <v>128</v>
      </c>
      <c r="G21" s="159">
        <v>47</v>
      </c>
      <c r="H21" s="159">
        <v>11</v>
      </c>
      <c r="I21" s="159">
        <v>10</v>
      </c>
      <c r="J21" s="159">
        <v>56</v>
      </c>
      <c r="K21" s="159">
        <v>13</v>
      </c>
      <c r="L21" s="164"/>
      <c r="M21" s="159">
        <v>11</v>
      </c>
      <c r="N21" s="164"/>
      <c r="O21" s="159">
        <v>9</v>
      </c>
    </row>
    <row r="22" spans="1:16" x14ac:dyDescent="0.25">
      <c r="A22" s="29" t="s">
        <v>141</v>
      </c>
      <c r="B22" s="5" t="s">
        <v>175</v>
      </c>
      <c r="C22" s="24">
        <v>33</v>
      </c>
      <c r="D22" s="24">
        <v>12</v>
      </c>
      <c r="E22" s="24">
        <v>15</v>
      </c>
      <c r="F22" s="23"/>
      <c r="G22" s="23"/>
      <c r="H22" s="23"/>
      <c r="I22" s="23"/>
      <c r="J22" s="23"/>
      <c r="K22" s="23"/>
      <c r="L22" s="23"/>
      <c r="M22" s="24">
        <v>10</v>
      </c>
      <c r="N22" s="23"/>
      <c r="O22" s="23"/>
      <c r="P22" s="160">
        <f>SUM(C22:O22)</f>
        <v>70</v>
      </c>
    </row>
    <row r="23" spans="1:16" x14ac:dyDescent="0.25">
      <c r="B23" s="5" t="s">
        <v>176</v>
      </c>
      <c r="C23" s="24">
        <v>27</v>
      </c>
      <c r="D23" s="24">
        <v>13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160">
        <f t="shared" ref="P23:P36" si="2">SUM(C23:O23)</f>
        <v>40</v>
      </c>
    </row>
    <row r="24" spans="1:16" x14ac:dyDescent="0.25">
      <c r="B24" s="5" t="s">
        <v>177</v>
      </c>
      <c r="C24" s="24">
        <v>15</v>
      </c>
      <c r="D24" s="24">
        <v>24</v>
      </c>
      <c r="E24" s="23"/>
      <c r="F24" s="24">
        <v>28</v>
      </c>
      <c r="G24" s="23"/>
      <c r="H24" s="24">
        <v>13</v>
      </c>
      <c r="I24" s="23"/>
      <c r="J24" s="23"/>
      <c r="K24" s="23"/>
      <c r="L24" s="23"/>
      <c r="M24" s="23"/>
      <c r="N24" s="23"/>
      <c r="O24" s="23"/>
      <c r="P24" s="160">
        <f t="shared" si="2"/>
        <v>80</v>
      </c>
    </row>
    <row r="25" spans="1:16" x14ac:dyDescent="0.25">
      <c r="B25" s="5" t="s">
        <v>178</v>
      </c>
      <c r="C25" s="24">
        <v>9</v>
      </c>
      <c r="D25" s="24">
        <v>15</v>
      </c>
      <c r="E25" s="24">
        <v>35</v>
      </c>
      <c r="F25" s="23"/>
      <c r="G25" s="23"/>
      <c r="H25" s="23"/>
      <c r="I25" s="23"/>
      <c r="J25" s="23"/>
      <c r="K25" s="24">
        <v>11</v>
      </c>
      <c r="L25" s="23"/>
      <c r="M25" s="23"/>
      <c r="N25" s="23"/>
      <c r="O25" s="23"/>
      <c r="P25" s="160">
        <f t="shared" si="2"/>
        <v>70</v>
      </c>
    </row>
    <row r="26" spans="1:16" x14ac:dyDescent="0.25">
      <c r="B26" s="5" t="s">
        <v>179</v>
      </c>
      <c r="C26" s="23"/>
      <c r="D26" s="24">
        <v>30</v>
      </c>
      <c r="E26" s="23"/>
      <c r="F26" s="23"/>
      <c r="G26" s="23"/>
      <c r="H26" s="24">
        <v>13</v>
      </c>
      <c r="I26" s="23"/>
      <c r="J26" s="23"/>
      <c r="K26" s="23"/>
      <c r="L26" s="24">
        <v>13</v>
      </c>
      <c r="M26" s="23"/>
      <c r="N26" s="23"/>
      <c r="O26" s="23"/>
      <c r="P26" s="160">
        <f t="shared" si="2"/>
        <v>56</v>
      </c>
    </row>
    <row r="27" spans="1:16" x14ac:dyDescent="0.25">
      <c r="B27" s="5" t="s">
        <v>180</v>
      </c>
      <c r="C27" s="24">
        <v>12</v>
      </c>
      <c r="D27" s="24">
        <v>15</v>
      </c>
      <c r="E27" s="24">
        <v>22</v>
      </c>
      <c r="F27" s="23"/>
      <c r="G27" s="23"/>
      <c r="H27" s="23"/>
      <c r="I27" s="24">
        <v>29</v>
      </c>
      <c r="J27" s="23"/>
      <c r="K27" s="23"/>
      <c r="L27" s="23"/>
      <c r="M27" s="23"/>
      <c r="N27" s="23"/>
      <c r="O27" s="23"/>
      <c r="P27" s="160">
        <f t="shared" si="2"/>
        <v>78</v>
      </c>
    </row>
    <row r="28" spans="1:16" x14ac:dyDescent="0.25">
      <c r="B28" s="5" t="s">
        <v>181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4">
        <v>13</v>
      </c>
      <c r="O28" s="23"/>
      <c r="P28" s="160">
        <f t="shared" si="2"/>
        <v>13</v>
      </c>
    </row>
    <row r="29" spans="1:16" x14ac:dyDescent="0.25">
      <c r="B29" s="5" t="s">
        <v>182</v>
      </c>
      <c r="C29" s="24">
        <v>40</v>
      </c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160">
        <f t="shared" si="2"/>
        <v>40</v>
      </c>
    </row>
    <row r="30" spans="1:16" x14ac:dyDescent="0.25">
      <c r="B30" s="5" t="s">
        <v>183</v>
      </c>
      <c r="C30" s="23"/>
      <c r="D30" s="24">
        <v>34</v>
      </c>
      <c r="E30" s="24">
        <v>17</v>
      </c>
      <c r="F30" s="23"/>
      <c r="G30" s="24">
        <v>23</v>
      </c>
      <c r="H30" s="23"/>
      <c r="I30" s="24">
        <v>7</v>
      </c>
      <c r="J30" s="23"/>
      <c r="K30" s="23"/>
      <c r="L30" s="24">
        <v>10</v>
      </c>
      <c r="M30" s="23"/>
      <c r="N30" s="23"/>
      <c r="O30" s="23"/>
      <c r="P30" s="160">
        <f t="shared" si="2"/>
        <v>91</v>
      </c>
    </row>
    <row r="31" spans="1:16" x14ac:dyDescent="0.25">
      <c r="B31" s="5" t="s">
        <v>191</v>
      </c>
      <c r="C31" s="23"/>
      <c r="D31" s="23"/>
      <c r="E31" s="24">
        <v>28</v>
      </c>
      <c r="F31" s="23"/>
      <c r="G31" s="23"/>
      <c r="H31" s="24">
        <v>11</v>
      </c>
      <c r="I31" s="24">
        <v>12</v>
      </c>
      <c r="J31" s="23"/>
      <c r="K31" s="23"/>
      <c r="L31" s="23"/>
      <c r="M31" s="23"/>
      <c r="N31" s="23"/>
      <c r="O31" s="23"/>
      <c r="P31" s="160">
        <f t="shared" si="2"/>
        <v>51</v>
      </c>
    </row>
    <row r="32" spans="1:16" x14ac:dyDescent="0.25">
      <c r="B32" s="5" t="s">
        <v>184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160">
        <f t="shared" si="2"/>
        <v>0</v>
      </c>
    </row>
    <row r="33" spans="1:18" x14ac:dyDescent="0.25">
      <c r="B33" s="5" t="s">
        <v>185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160">
        <f t="shared" si="2"/>
        <v>0</v>
      </c>
    </row>
    <row r="34" spans="1:18" x14ac:dyDescent="0.25">
      <c r="B34" s="5" t="s">
        <v>186</v>
      </c>
      <c r="C34" s="23"/>
      <c r="D34" s="23"/>
      <c r="E34" s="23"/>
      <c r="F34" s="24">
        <v>15</v>
      </c>
      <c r="G34" s="23"/>
      <c r="H34" s="23"/>
      <c r="I34" s="23"/>
      <c r="J34" s="23"/>
      <c r="K34" s="23"/>
      <c r="L34" s="23"/>
      <c r="M34" s="23"/>
      <c r="N34" s="23"/>
      <c r="O34" s="23"/>
      <c r="P34" s="160">
        <f t="shared" si="2"/>
        <v>15</v>
      </c>
    </row>
    <row r="35" spans="1:18" x14ac:dyDescent="0.25">
      <c r="B35" s="5" t="s">
        <v>187</v>
      </c>
      <c r="C35" s="23"/>
      <c r="D35" s="23"/>
      <c r="E35" s="23"/>
      <c r="F35" s="23"/>
      <c r="G35" s="23"/>
      <c r="H35" s="24">
        <v>15</v>
      </c>
      <c r="I35" s="23"/>
      <c r="J35" s="23"/>
      <c r="K35" s="23"/>
      <c r="L35" s="23"/>
      <c r="M35" s="23"/>
      <c r="N35" s="23"/>
      <c r="O35" s="23"/>
      <c r="P35" s="160">
        <f t="shared" si="2"/>
        <v>15</v>
      </c>
    </row>
    <row r="36" spans="1:18" x14ac:dyDescent="0.25">
      <c r="B36" s="5" t="s">
        <v>188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160">
        <f t="shared" si="2"/>
        <v>0</v>
      </c>
    </row>
    <row r="37" spans="1:18" x14ac:dyDescent="0.25">
      <c r="C37" s="5">
        <f t="shared" ref="C37:O37" si="3">SUM(C21:C36)</f>
        <v>322</v>
      </c>
      <c r="D37" s="5">
        <f t="shared" si="3"/>
        <v>263</v>
      </c>
      <c r="E37" s="5">
        <f t="shared" si="3"/>
        <v>228</v>
      </c>
      <c r="F37" s="5">
        <f t="shared" si="3"/>
        <v>171</v>
      </c>
      <c r="G37" s="5">
        <f t="shared" si="3"/>
        <v>70</v>
      </c>
      <c r="H37" s="5">
        <f t="shared" si="3"/>
        <v>63</v>
      </c>
      <c r="I37" s="5">
        <f t="shared" si="3"/>
        <v>58</v>
      </c>
      <c r="J37" s="5">
        <f t="shared" si="3"/>
        <v>56</v>
      </c>
      <c r="K37" s="5">
        <f t="shared" si="3"/>
        <v>24</v>
      </c>
      <c r="L37" s="5">
        <f t="shared" si="3"/>
        <v>23</v>
      </c>
      <c r="M37" s="5">
        <f t="shared" si="3"/>
        <v>21</v>
      </c>
      <c r="N37" s="5">
        <f t="shared" si="3"/>
        <v>13</v>
      </c>
      <c r="O37" s="5">
        <f t="shared" si="3"/>
        <v>9</v>
      </c>
      <c r="P37" s="164">
        <f>SUM(P22:P36)</f>
        <v>619</v>
      </c>
    </row>
    <row r="39" spans="1:18" x14ac:dyDescent="0.25">
      <c r="C39" s="30" t="s">
        <v>8</v>
      </c>
      <c r="D39" s="30" t="s">
        <v>12</v>
      </c>
      <c r="E39" s="30" t="s">
        <v>113</v>
      </c>
      <c r="F39" s="30" t="s">
        <v>14</v>
      </c>
      <c r="G39" s="30" t="s">
        <v>85</v>
      </c>
      <c r="H39" s="30" t="s">
        <v>126</v>
      </c>
      <c r="I39" s="30" t="s">
        <v>83</v>
      </c>
      <c r="J39" s="30" t="s">
        <v>132</v>
      </c>
      <c r="K39" s="28" t="s">
        <v>150</v>
      </c>
      <c r="L39" s="30" t="s">
        <v>189</v>
      </c>
      <c r="M39" s="30" t="s">
        <v>105</v>
      </c>
      <c r="N39" s="28" t="s">
        <v>238</v>
      </c>
      <c r="O39" s="28" t="s">
        <v>192</v>
      </c>
      <c r="P39" s="30" t="s">
        <v>190</v>
      </c>
      <c r="Q39" s="28" t="s">
        <v>239</v>
      </c>
    </row>
    <row r="40" spans="1:18" x14ac:dyDescent="0.25">
      <c r="C40" s="161">
        <v>322</v>
      </c>
      <c r="D40" s="161">
        <v>263</v>
      </c>
      <c r="E40" s="161">
        <v>58</v>
      </c>
      <c r="F40" s="161">
        <v>228</v>
      </c>
      <c r="G40" s="161">
        <v>171</v>
      </c>
      <c r="H40" s="161">
        <v>70</v>
      </c>
      <c r="I40" s="161">
        <v>63</v>
      </c>
      <c r="J40" s="161">
        <v>56</v>
      </c>
      <c r="K40" s="162">
        <v>23</v>
      </c>
      <c r="L40" s="161">
        <v>21</v>
      </c>
      <c r="M40" s="161">
        <v>24</v>
      </c>
      <c r="N40" s="166"/>
      <c r="O40" s="162">
        <v>13</v>
      </c>
      <c r="P40" s="161">
        <v>9</v>
      </c>
      <c r="Q40" s="166"/>
    </row>
    <row r="41" spans="1:18" x14ac:dyDescent="0.25">
      <c r="A41" s="29" t="s">
        <v>113</v>
      </c>
      <c r="B41" s="5" t="s">
        <v>175</v>
      </c>
      <c r="C41" s="24">
        <v>28</v>
      </c>
      <c r="D41" s="23"/>
      <c r="E41" s="23"/>
      <c r="F41" s="24">
        <v>12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160">
        <f>SUM(C41:Q41)</f>
        <v>40</v>
      </c>
    </row>
    <row r="42" spans="1:18" x14ac:dyDescent="0.25">
      <c r="B42" s="5" t="s">
        <v>176</v>
      </c>
      <c r="C42" s="24">
        <v>28</v>
      </c>
      <c r="D42" s="2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160">
        <f t="shared" ref="R42:R55" si="4">SUM(C42:Q42)</f>
        <v>28</v>
      </c>
    </row>
    <row r="43" spans="1:18" x14ac:dyDescent="0.25">
      <c r="B43" s="5" t="s">
        <v>177</v>
      </c>
      <c r="C43" s="23"/>
      <c r="D43" s="24">
        <v>48</v>
      </c>
      <c r="E43" s="24">
        <v>26</v>
      </c>
      <c r="F43" s="23"/>
      <c r="G43" s="24">
        <v>44</v>
      </c>
      <c r="H43" s="23"/>
      <c r="I43" s="24">
        <v>22</v>
      </c>
      <c r="J43" s="23"/>
      <c r="K43" s="23"/>
      <c r="L43" s="23"/>
      <c r="M43" s="23"/>
      <c r="N43" s="23"/>
      <c r="O43" s="23"/>
      <c r="P43" s="23"/>
      <c r="Q43" s="23"/>
      <c r="R43" s="160">
        <f t="shared" si="4"/>
        <v>140</v>
      </c>
    </row>
    <row r="44" spans="1:18" x14ac:dyDescent="0.25">
      <c r="B44" s="5" t="s">
        <v>178</v>
      </c>
      <c r="C44" s="24">
        <v>18</v>
      </c>
      <c r="D44" s="24">
        <v>13</v>
      </c>
      <c r="E44" s="24">
        <v>24</v>
      </c>
      <c r="F44" s="24">
        <v>20</v>
      </c>
      <c r="G44" s="23"/>
      <c r="H44" s="23"/>
      <c r="I44" s="23"/>
      <c r="J44" s="23"/>
      <c r="K44" s="23"/>
      <c r="L44" s="23"/>
      <c r="M44" s="23"/>
      <c r="N44" s="24">
        <v>10</v>
      </c>
      <c r="O44" s="23"/>
      <c r="P44" s="23"/>
      <c r="Q44" s="24">
        <v>6</v>
      </c>
      <c r="R44" s="160">
        <f t="shared" si="4"/>
        <v>91</v>
      </c>
    </row>
    <row r="45" spans="1:18" x14ac:dyDescent="0.25">
      <c r="B45" s="5" t="s">
        <v>179</v>
      </c>
      <c r="C45" s="23"/>
      <c r="D45" s="23"/>
      <c r="E45" s="24">
        <v>80</v>
      </c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160">
        <f t="shared" si="4"/>
        <v>80</v>
      </c>
    </row>
    <row r="46" spans="1:18" x14ac:dyDescent="0.25">
      <c r="B46" s="5" t="s">
        <v>180</v>
      </c>
      <c r="C46" s="24">
        <v>44</v>
      </c>
      <c r="D46" s="23"/>
      <c r="E46" s="24">
        <v>54</v>
      </c>
      <c r="F46" s="23"/>
      <c r="G46" s="23"/>
      <c r="H46" s="23"/>
      <c r="I46" s="23"/>
      <c r="J46" s="23"/>
      <c r="K46" s="23"/>
      <c r="L46" s="24">
        <v>8</v>
      </c>
      <c r="M46" s="23"/>
      <c r="N46" s="23"/>
      <c r="O46" s="23"/>
      <c r="P46" s="23"/>
      <c r="Q46" s="23"/>
      <c r="R46" s="160">
        <f t="shared" si="4"/>
        <v>106</v>
      </c>
    </row>
    <row r="47" spans="1:18" x14ac:dyDescent="0.25">
      <c r="B47" s="5" t="s">
        <v>181</v>
      </c>
      <c r="C47" s="23"/>
      <c r="D47" s="23"/>
      <c r="E47" s="24">
        <v>15</v>
      </c>
      <c r="F47" s="23"/>
      <c r="G47" s="23"/>
      <c r="H47" s="24">
        <v>13</v>
      </c>
      <c r="I47" s="23"/>
      <c r="J47" s="23"/>
      <c r="K47" s="23"/>
      <c r="L47" s="23"/>
      <c r="M47" s="23"/>
      <c r="N47" s="23"/>
      <c r="O47" s="23"/>
      <c r="P47" s="23"/>
      <c r="Q47" s="23"/>
      <c r="R47" s="160">
        <f t="shared" si="4"/>
        <v>28</v>
      </c>
    </row>
    <row r="48" spans="1:18" x14ac:dyDescent="0.25">
      <c r="B48" s="5" t="s">
        <v>182</v>
      </c>
      <c r="C48" s="24">
        <v>103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160">
        <f t="shared" si="4"/>
        <v>103</v>
      </c>
    </row>
    <row r="49" spans="1:18" x14ac:dyDescent="0.25">
      <c r="B49" s="5" t="s">
        <v>183</v>
      </c>
      <c r="C49" s="23"/>
      <c r="D49" s="23"/>
      <c r="E49" s="24">
        <v>21</v>
      </c>
      <c r="F49" s="23"/>
      <c r="G49" s="23"/>
      <c r="H49" s="24">
        <v>40</v>
      </c>
      <c r="I49" s="23"/>
      <c r="J49" s="23"/>
      <c r="K49" s="23"/>
      <c r="L49" s="23"/>
      <c r="M49" s="23"/>
      <c r="N49" s="23"/>
      <c r="O49" s="23"/>
      <c r="P49" s="23"/>
      <c r="Q49" s="23"/>
      <c r="R49" s="160">
        <f t="shared" si="4"/>
        <v>61</v>
      </c>
    </row>
    <row r="50" spans="1:18" x14ac:dyDescent="0.25">
      <c r="B50" s="5" t="s">
        <v>191</v>
      </c>
      <c r="C50" s="23"/>
      <c r="D50" s="23"/>
      <c r="E50" s="23"/>
      <c r="F50" s="24">
        <v>15</v>
      </c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160">
        <f t="shared" si="4"/>
        <v>15</v>
      </c>
    </row>
    <row r="51" spans="1:18" x14ac:dyDescent="0.25">
      <c r="B51" s="5" t="s">
        <v>184</v>
      </c>
      <c r="C51" s="23"/>
      <c r="D51" s="23"/>
      <c r="E51" s="24">
        <v>15</v>
      </c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160">
        <f t="shared" si="4"/>
        <v>15</v>
      </c>
    </row>
    <row r="52" spans="1:18" x14ac:dyDescent="0.25">
      <c r="B52" s="5" t="s">
        <v>185</v>
      </c>
      <c r="C52" s="23"/>
      <c r="D52" s="23"/>
      <c r="E52" s="24">
        <v>13</v>
      </c>
      <c r="F52" s="23"/>
      <c r="G52" s="23"/>
      <c r="H52" s="23"/>
      <c r="I52" s="23"/>
      <c r="J52" s="23"/>
      <c r="K52" s="24">
        <v>15</v>
      </c>
      <c r="L52" s="23"/>
      <c r="M52" s="23"/>
      <c r="N52" s="23"/>
      <c r="O52" s="23"/>
      <c r="P52" s="23"/>
      <c r="Q52" s="23"/>
      <c r="R52" s="160">
        <f t="shared" si="4"/>
        <v>28</v>
      </c>
    </row>
    <row r="53" spans="1:18" x14ac:dyDescent="0.25">
      <c r="B53" s="5" t="s">
        <v>186</v>
      </c>
      <c r="C53" s="23"/>
      <c r="D53" s="23"/>
      <c r="E53" s="23"/>
      <c r="F53" s="23"/>
      <c r="G53" s="24">
        <v>15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160">
        <f t="shared" si="4"/>
        <v>15</v>
      </c>
    </row>
    <row r="54" spans="1:18" x14ac:dyDescent="0.25">
      <c r="B54" s="5" t="s">
        <v>187</v>
      </c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160">
        <f t="shared" si="4"/>
        <v>0</v>
      </c>
    </row>
    <row r="55" spans="1:18" x14ac:dyDescent="0.25">
      <c r="B55" s="5" t="s">
        <v>188</v>
      </c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160">
        <f t="shared" si="4"/>
        <v>0</v>
      </c>
    </row>
    <row r="56" spans="1:18" x14ac:dyDescent="0.25">
      <c r="C56" s="5">
        <f t="shared" ref="C56:Q56" si="5">SUM(C40:C55)</f>
        <v>543</v>
      </c>
      <c r="D56" s="5">
        <f t="shared" si="5"/>
        <v>324</v>
      </c>
      <c r="E56" s="5">
        <f t="shared" si="5"/>
        <v>306</v>
      </c>
      <c r="F56" s="5">
        <f t="shared" si="5"/>
        <v>275</v>
      </c>
      <c r="G56" s="5">
        <f t="shared" si="5"/>
        <v>230</v>
      </c>
      <c r="H56" s="5">
        <f t="shared" si="5"/>
        <v>123</v>
      </c>
      <c r="I56" s="5">
        <f t="shared" si="5"/>
        <v>85</v>
      </c>
      <c r="J56" s="5">
        <f t="shared" si="5"/>
        <v>56</v>
      </c>
      <c r="K56" s="5">
        <f t="shared" si="5"/>
        <v>38</v>
      </c>
      <c r="L56" s="5">
        <f t="shared" si="5"/>
        <v>29</v>
      </c>
      <c r="M56" s="5">
        <f t="shared" si="5"/>
        <v>24</v>
      </c>
      <c r="N56" s="5">
        <f t="shared" si="5"/>
        <v>10</v>
      </c>
      <c r="O56" s="5">
        <f t="shared" si="5"/>
        <v>13</v>
      </c>
      <c r="P56" s="5">
        <f t="shared" si="5"/>
        <v>9</v>
      </c>
      <c r="Q56" s="5">
        <f t="shared" si="5"/>
        <v>6</v>
      </c>
      <c r="R56" s="164">
        <f>SUM(R41:R55)</f>
        <v>750</v>
      </c>
    </row>
    <row r="58" spans="1:18" x14ac:dyDescent="0.25">
      <c r="C58" s="30" t="s">
        <v>8</v>
      </c>
      <c r="D58" s="30" t="s">
        <v>14</v>
      </c>
      <c r="E58" s="30" t="s">
        <v>12</v>
      </c>
      <c r="F58" s="30" t="s">
        <v>113</v>
      </c>
      <c r="G58" s="30" t="s">
        <v>85</v>
      </c>
      <c r="H58" s="30" t="s">
        <v>126</v>
      </c>
      <c r="I58" s="30" t="s">
        <v>83</v>
      </c>
      <c r="J58" s="30" t="s">
        <v>132</v>
      </c>
      <c r="K58" s="28" t="s">
        <v>150</v>
      </c>
      <c r="L58" s="30" t="s">
        <v>105</v>
      </c>
      <c r="M58" s="30" t="s">
        <v>189</v>
      </c>
      <c r="N58" s="28" t="s">
        <v>238</v>
      </c>
      <c r="O58" s="28" t="s">
        <v>239</v>
      </c>
      <c r="P58" s="28" t="s">
        <v>192</v>
      </c>
      <c r="Q58" s="30" t="s">
        <v>190</v>
      </c>
    </row>
    <row r="59" spans="1:18" x14ac:dyDescent="0.25">
      <c r="C59" s="161">
        <v>543</v>
      </c>
      <c r="D59" s="161">
        <v>275</v>
      </c>
      <c r="E59" s="161">
        <v>324</v>
      </c>
      <c r="F59" s="161">
        <v>306</v>
      </c>
      <c r="G59" s="161">
        <v>230</v>
      </c>
      <c r="H59" s="161">
        <v>123</v>
      </c>
      <c r="I59" s="161">
        <v>85</v>
      </c>
      <c r="J59" s="161">
        <v>56</v>
      </c>
      <c r="K59" s="162">
        <v>38</v>
      </c>
      <c r="L59" s="161">
        <v>24</v>
      </c>
      <c r="M59" s="162">
        <v>29</v>
      </c>
      <c r="N59" s="161">
        <v>10</v>
      </c>
      <c r="O59" s="163">
        <v>6</v>
      </c>
      <c r="P59" s="162">
        <v>13</v>
      </c>
      <c r="Q59" s="161">
        <v>9</v>
      </c>
    </row>
    <row r="60" spans="1:18" x14ac:dyDescent="0.25">
      <c r="A60" s="110" t="s">
        <v>240</v>
      </c>
      <c r="B60" s="27" t="s">
        <v>175</v>
      </c>
      <c r="C60" s="24">
        <v>40</v>
      </c>
      <c r="D60" s="23"/>
      <c r="E60" s="24">
        <v>11</v>
      </c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160">
        <f>SUM(C60:Q60)</f>
        <v>51</v>
      </c>
    </row>
    <row r="61" spans="1:18" x14ac:dyDescent="0.25">
      <c r="A61" s="27"/>
      <c r="B61" s="27" t="s">
        <v>176</v>
      </c>
      <c r="C61" s="24">
        <v>23</v>
      </c>
      <c r="D61" s="24">
        <v>15</v>
      </c>
      <c r="E61" s="24">
        <v>13</v>
      </c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160">
        <f t="shared" ref="R61:R74" si="6">SUM(C61:Q61)</f>
        <v>51</v>
      </c>
    </row>
    <row r="62" spans="1:18" x14ac:dyDescent="0.25">
      <c r="B62" s="27" t="s">
        <v>177</v>
      </c>
      <c r="C62" s="24">
        <v>26</v>
      </c>
      <c r="D62" s="23"/>
      <c r="E62" s="23"/>
      <c r="F62" s="24">
        <v>30</v>
      </c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160">
        <f t="shared" si="6"/>
        <v>56</v>
      </c>
    </row>
    <row r="63" spans="1:18" x14ac:dyDescent="0.25">
      <c r="B63" s="27" t="s">
        <v>178</v>
      </c>
      <c r="C63" s="23"/>
      <c r="D63" s="24">
        <v>27</v>
      </c>
      <c r="E63" s="24">
        <v>10</v>
      </c>
      <c r="F63" s="23"/>
      <c r="G63" s="23"/>
      <c r="H63" s="23"/>
      <c r="I63" s="23"/>
      <c r="J63" s="23"/>
      <c r="K63" s="23"/>
      <c r="L63" s="24">
        <v>13</v>
      </c>
      <c r="M63" s="23"/>
      <c r="N63" s="23"/>
      <c r="O63" s="24">
        <v>11</v>
      </c>
      <c r="P63" s="23"/>
      <c r="Q63" s="23"/>
      <c r="R63" s="160">
        <f t="shared" si="6"/>
        <v>61</v>
      </c>
    </row>
    <row r="64" spans="1:18" x14ac:dyDescent="0.25">
      <c r="B64" s="27" t="s">
        <v>179</v>
      </c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160">
        <f t="shared" si="6"/>
        <v>0</v>
      </c>
    </row>
    <row r="65" spans="1:22" x14ac:dyDescent="0.25">
      <c r="B65" s="27" t="s">
        <v>180</v>
      </c>
      <c r="C65" s="24">
        <v>61</v>
      </c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160">
        <f t="shared" si="6"/>
        <v>61</v>
      </c>
    </row>
    <row r="66" spans="1:22" x14ac:dyDescent="0.25">
      <c r="B66" s="27" t="s">
        <v>181</v>
      </c>
      <c r="C66" s="23"/>
      <c r="D66" s="24">
        <v>15</v>
      </c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160">
        <f t="shared" si="6"/>
        <v>15</v>
      </c>
    </row>
    <row r="67" spans="1:22" x14ac:dyDescent="0.25">
      <c r="B67" s="27" t="s">
        <v>182</v>
      </c>
      <c r="C67" s="24">
        <v>86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160">
        <f t="shared" si="6"/>
        <v>86</v>
      </c>
    </row>
    <row r="68" spans="1:22" x14ac:dyDescent="0.25">
      <c r="B68" s="27" t="s">
        <v>183</v>
      </c>
      <c r="C68" s="23"/>
      <c r="D68" s="24">
        <v>20</v>
      </c>
      <c r="E68" s="23"/>
      <c r="F68" s="23"/>
      <c r="G68" s="24">
        <v>15</v>
      </c>
      <c r="H68" s="24">
        <v>22</v>
      </c>
      <c r="I68" s="23"/>
      <c r="J68" s="23"/>
      <c r="K68" s="23"/>
      <c r="L68" s="23"/>
      <c r="M68" s="23"/>
      <c r="N68" s="23"/>
      <c r="O68" s="23"/>
      <c r="P68" s="23"/>
      <c r="Q68" s="23"/>
      <c r="R68" s="160">
        <f t="shared" si="6"/>
        <v>57</v>
      </c>
    </row>
    <row r="69" spans="1:22" x14ac:dyDescent="0.25">
      <c r="B69" s="27" t="s">
        <v>191</v>
      </c>
      <c r="C69" s="23"/>
      <c r="D69" s="24">
        <v>15</v>
      </c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160">
        <f t="shared" si="6"/>
        <v>15</v>
      </c>
    </row>
    <row r="70" spans="1:22" x14ac:dyDescent="0.25">
      <c r="B70" s="27" t="s">
        <v>184</v>
      </c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160">
        <f t="shared" si="6"/>
        <v>0</v>
      </c>
    </row>
    <row r="71" spans="1:22" x14ac:dyDescent="0.25">
      <c r="B71" s="27" t="s">
        <v>185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160">
        <f t="shared" si="6"/>
        <v>0</v>
      </c>
    </row>
    <row r="72" spans="1:22" x14ac:dyDescent="0.25">
      <c r="B72" s="27" t="s">
        <v>186</v>
      </c>
      <c r="C72" s="23"/>
      <c r="D72" s="23"/>
      <c r="E72" s="23"/>
      <c r="F72" s="23"/>
      <c r="G72" s="24">
        <v>15</v>
      </c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160">
        <f t="shared" si="6"/>
        <v>15</v>
      </c>
    </row>
    <row r="73" spans="1:22" x14ac:dyDescent="0.25">
      <c r="B73" s="27" t="s">
        <v>187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160">
        <f t="shared" si="6"/>
        <v>0</v>
      </c>
    </row>
    <row r="74" spans="1:22" x14ac:dyDescent="0.25">
      <c r="B74" s="27" t="s">
        <v>188</v>
      </c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160">
        <f t="shared" si="6"/>
        <v>0</v>
      </c>
    </row>
    <row r="75" spans="1:22" x14ac:dyDescent="0.25">
      <c r="C75" s="5">
        <f t="shared" ref="C75:Q75" si="7">SUM(C59:C74)</f>
        <v>779</v>
      </c>
      <c r="D75" s="5">
        <f t="shared" si="7"/>
        <v>367</v>
      </c>
      <c r="E75" s="5">
        <f t="shared" si="7"/>
        <v>358</v>
      </c>
      <c r="F75" s="5">
        <f t="shared" si="7"/>
        <v>336</v>
      </c>
      <c r="G75" s="5">
        <f t="shared" si="7"/>
        <v>260</v>
      </c>
      <c r="H75" s="5">
        <f t="shared" si="7"/>
        <v>145</v>
      </c>
      <c r="I75" s="5">
        <f t="shared" si="7"/>
        <v>85</v>
      </c>
      <c r="J75" s="5">
        <f t="shared" si="7"/>
        <v>56</v>
      </c>
      <c r="K75" s="5">
        <f t="shared" si="7"/>
        <v>38</v>
      </c>
      <c r="L75" s="5">
        <f t="shared" si="7"/>
        <v>37</v>
      </c>
      <c r="M75" s="5">
        <f t="shared" si="7"/>
        <v>29</v>
      </c>
      <c r="N75" s="5">
        <f t="shared" si="7"/>
        <v>10</v>
      </c>
      <c r="O75" s="5">
        <f t="shared" si="7"/>
        <v>17</v>
      </c>
      <c r="P75" s="5">
        <f t="shared" si="7"/>
        <v>13</v>
      </c>
      <c r="Q75" s="5">
        <f t="shared" si="7"/>
        <v>9</v>
      </c>
      <c r="R75" s="5">
        <f>SUM(R60:R74)</f>
        <v>468</v>
      </c>
    </row>
    <row r="77" spans="1:22" x14ac:dyDescent="0.25">
      <c r="C77" s="30" t="s">
        <v>8</v>
      </c>
      <c r="D77" s="30" t="s">
        <v>14</v>
      </c>
      <c r="E77" s="30" t="s">
        <v>113</v>
      </c>
      <c r="F77" s="30" t="s">
        <v>12</v>
      </c>
      <c r="G77" s="30" t="s">
        <v>85</v>
      </c>
      <c r="H77" s="30" t="s">
        <v>126</v>
      </c>
      <c r="I77" s="30" t="s">
        <v>105</v>
      </c>
      <c r="J77" s="30" t="s">
        <v>83</v>
      </c>
      <c r="K77" s="30" t="s">
        <v>132</v>
      </c>
      <c r="L77" s="28" t="s">
        <v>150</v>
      </c>
      <c r="M77" s="28" t="s">
        <v>192</v>
      </c>
      <c r="N77" s="28" t="s">
        <v>259</v>
      </c>
      <c r="O77" s="30" t="s">
        <v>189</v>
      </c>
      <c r="P77" s="28" t="s">
        <v>263</v>
      </c>
      <c r="Q77" s="28" t="s">
        <v>239</v>
      </c>
      <c r="R77" s="28" t="s">
        <v>238</v>
      </c>
      <c r="S77" s="28" t="s">
        <v>264</v>
      </c>
      <c r="T77" s="28" t="s">
        <v>26</v>
      </c>
      <c r="U77" s="30" t="s">
        <v>190</v>
      </c>
    </row>
    <row r="78" spans="1:22" x14ac:dyDescent="0.25">
      <c r="C78" s="160">
        <v>779</v>
      </c>
      <c r="D78" s="160">
        <v>367</v>
      </c>
      <c r="E78" s="160">
        <v>336</v>
      </c>
      <c r="F78" s="160">
        <v>358</v>
      </c>
      <c r="G78" s="160">
        <v>260</v>
      </c>
      <c r="H78" s="160">
        <v>145</v>
      </c>
      <c r="I78" s="160">
        <v>37</v>
      </c>
      <c r="J78" s="160">
        <v>85</v>
      </c>
      <c r="K78" s="160">
        <v>56</v>
      </c>
      <c r="L78" s="160">
        <v>38</v>
      </c>
      <c r="M78" s="160">
        <v>13</v>
      </c>
      <c r="N78" s="164"/>
      <c r="O78" s="160">
        <v>29</v>
      </c>
      <c r="P78" s="164"/>
      <c r="Q78" s="160">
        <v>17</v>
      </c>
      <c r="R78" s="161">
        <v>10</v>
      </c>
      <c r="S78" s="164"/>
      <c r="T78" s="164"/>
      <c r="U78" s="160">
        <v>9</v>
      </c>
    </row>
    <row r="79" spans="1:22" x14ac:dyDescent="0.25">
      <c r="A79" s="110" t="s">
        <v>252</v>
      </c>
      <c r="B79" s="27" t="s">
        <v>175</v>
      </c>
      <c r="C79" s="24">
        <v>36</v>
      </c>
      <c r="D79" s="24">
        <v>15</v>
      </c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4">
        <v>10</v>
      </c>
      <c r="U79" s="23"/>
      <c r="V79" s="160">
        <f>SUM(C79:U79)</f>
        <v>61</v>
      </c>
    </row>
    <row r="80" spans="1:22" x14ac:dyDescent="0.25">
      <c r="A80" s="27"/>
      <c r="B80" s="27" t="s">
        <v>176</v>
      </c>
      <c r="C80" s="24">
        <v>24</v>
      </c>
      <c r="D80" s="24">
        <v>15</v>
      </c>
      <c r="E80" s="23"/>
      <c r="F80" s="23"/>
      <c r="G80" s="24">
        <v>12</v>
      </c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160">
        <f t="shared" ref="V80:V93" si="8">SUM(C80:U80)</f>
        <v>51</v>
      </c>
    </row>
    <row r="81" spans="1:22" x14ac:dyDescent="0.25">
      <c r="A81" s="27"/>
      <c r="B81" s="27" t="s">
        <v>177</v>
      </c>
      <c r="C81" s="23"/>
      <c r="D81" s="23"/>
      <c r="E81" s="24">
        <v>30</v>
      </c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160">
        <f t="shared" si="8"/>
        <v>30</v>
      </c>
    </row>
    <row r="82" spans="1:22" x14ac:dyDescent="0.25">
      <c r="A82" s="27"/>
      <c r="B82" s="27" t="s">
        <v>178</v>
      </c>
      <c r="C82" s="24">
        <v>15</v>
      </c>
      <c r="D82" s="24">
        <v>23</v>
      </c>
      <c r="E82" s="23"/>
      <c r="F82" s="23"/>
      <c r="G82" s="23"/>
      <c r="H82" s="23"/>
      <c r="I82" s="24">
        <v>13</v>
      </c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160">
        <f t="shared" si="8"/>
        <v>51</v>
      </c>
    </row>
    <row r="83" spans="1:22" x14ac:dyDescent="0.25">
      <c r="A83" s="27"/>
      <c r="B83" s="27" t="s">
        <v>179</v>
      </c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4">
        <v>30</v>
      </c>
      <c r="O83" s="23"/>
      <c r="P83" s="23"/>
      <c r="Q83" s="23"/>
      <c r="R83" s="23"/>
      <c r="S83" s="23"/>
      <c r="T83" s="23"/>
      <c r="U83" s="23"/>
      <c r="V83" s="160">
        <f t="shared" si="8"/>
        <v>30</v>
      </c>
    </row>
    <row r="84" spans="1:22" x14ac:dyDescent="0.25">
      <c r="A84" s="27"/>
      <c r="B84" s="27" t="s">
        <v>180</v>
      </c>
      <c r="C84" s="24">
        <v>49</v>
      </c>
      <c r="D84" s="23"/>
      <c r="E84" s="23"/>
      <c r="F84" s="23"/>
      <c r="G84" s="23"/>
      <c r="H84" s="23"/>
      <c r="I84" s="24">
        <v>8</v>
      </c>
      <c r="J84" s="23"/>
      <c r="K84" s="23"/>
      <c r="L84" s="23"/>
      <c r="M84" s="24">
        <v>12</v>
      </c>
      <c r="N84" s="23"/>
      <c r="O84" s="23"/>
      <c r="P84" s="24">
        <v>7</v>
      </c>
      <c r="Q84" s="23"/>
      <c r="R84" s="23"/>
      <c r="S84" s="23"/>
      <c r="T84" s="23"/>
      <c r="U84" s="23"/>
      <c r="V84" s="160">
        <f t="shared" si="8"/>
        <v>76</v>
      </c>
    </row>
    <row r="85" spans="1:22" x14ac:dyDescent="0.25">
      <c r="A85" s="27"/>
      <c r="B85" s="27" t="s">
        <v>181</v>
      </c>
      <c r="C85" s="23"/>
      <c r="D85" s="24">
        <v>15</v>
      </c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4">
        <v>13</v>
      </c>
      <c r="Q85" s="23"/>
      <c r="R85" s="23"/>
      <c r="S85" s="23"/>
      <c r="T85" s="23"/>
      <c r="U85" s="23"/>
      <c r="V85" s="160">
        <f t="shared" si="8"/>
        <v>28</v>
      </c>
    </row>
    <row r="86" spans="1:22" x14ac:dyDescent="0.25">
      <c r="A86" s="27"/>
      <c r="B86" s="27" t="s">
        <v>182</v>
      </c>
      <c r="C86" s="24">
        <v>13</v>
      </c>
      <c r="D86" s="23"/>
      <c r="E86" s="23"/>
      <c r="F86" s="23"/>
      <c r="G86" s="23"/>
      <c r="H86" s="23"/>
      <c r="I86" s="24">
        <v>57</v>
      </c>
      <c r="J86" s="23"/>
      <c r="K86" s="23"/>
      <c r="L86" s="23"/>
      <c r="M86" s="23"/>
      <c r="N86" s="23"/>
      <c r="O86" s="23"/>
      <c r="P86" s="23"/>
      <c r="Q86" s="23"/>
      <c r="R86" s="23"/>
      <c r="S86" s="24">
        <v>15</v>
      </c>
      <c r="T86" s="23"/>
      <c r="U86" s="23"/>
      <c r="V86" s="160">
        <f t="shared" si="8"/>
        <v>85</v>
      </c>
    </row>
    <row r="87" spans="1:22" x14ac:dyDescent="0.25">
      <c r="A87" s="27"/>
      <c r="B87" s="27" t="s">
        <v>183</v>
      </c>
      <c r="C87" s="23"/>
      <c r="D87" s="24">
        <v>12</v>
      </c>
      <c r="E87" s="23"/>
      <c r="F87" s="23"/>
      <c r="G87" s="23"/>
      <c r="H87" s="24">
        <v>15</v>
      </c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160">
        <f t="shared" si="8"/>
        <v>27</v>
      </c>
    </row>
    <row r="88" spans="1:22" x14ac:dyDescent="0.25">
      <c r="A88" s="27"/>
      <c r="B88" s="27" t="s">
        <v>191</v>
      </c>
      <c r="C88" s="23"/>
      <c r="D88" s="24">
        <v>15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160">
        <f t="shared" si="8"/>
        <v>15</v>
      </c>
    </row>
    <row r="89" spans="1:22" x14ac:dyDescent="0.25">
      <c r="A89" s="27"/>
      <c r="B89" s="27" t="s">
        <v>184</v>
      </c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160">
        <f t="shared" si="8"/>
        <v>0</v>
      </c>
    </row>
    <row r="90" spans="1:22" x14ac:dyDescent="0.25">
      <c r="A90" s="27"/>
      <c r="B90" s="27" t="s">
        <v>185</v>
      </c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160">
        <f t="shared" si="8"/>
        <v>0</v>
      </c>
    </row>
    <row r="91" spans="1:22" x14ac:dyDescent="0.25">
      <c r="A91" s="27"/>
      <c r="B91" s="27" t="s">
        <v>186</v>
      </c>
      <c r="C91" s="23"/>
      <c r="D91" s="23"/>
      <c r="E91" s="23"/>
      <c r="F91" s="23"/>
      <c r="G91" s="24">
        <v>15</v>
      </c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160">
        <f t="shared" si="8"/>
        <v>15</v>
      </c>
    </row>
    <row r="92" spans="1:22" x14ac:dyDescent="0.25">
      <c r="A92" s="27"/>
      <c r="B92" s="27" t="s">
        <v>187</v>
      </c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160">
        <f t="shared" si="8"/>
        <v>0</v>
      </c>
    </row>
    <row r="93" spans="1:22" x14ac:dyDescent="0.25">
      <c r="A93" s="27"/>
      <c r="B93" s="27" t="s">
        <v>188</v>
      </c>
      <c r="C93" s="23"/>
      <c r="D93" s="23"/>
      <c r="E93" s="23"/>
      <c r="F93" s="23"/>
      <c r="G93" s="23"/>
      <c r="H93" s="23"/>
      <c r="I93" s="23"/>
      <c r="J93" s="23"/>
      <c r="K93" s="24">
        <v>15</v>
      </c>
      <c r="L93" s="24">
        <v>15</v>
      </c>
      <c r="M93" s="23"/>
      <c r="N93" s="23"/>
      <c r="O93" s="23"/>
      <c r="P93" s="23"/>
      <c r="Q93" s="23"/>
      <c r="R93" s="23"/>
      <c r="S93" s="23"/>
      <c r="T93" s="23"/>
      <c r="U93" s="23"/>
      <c r="V93" s="160">
        <f t="shared" si="8"/>
        <v>30</v>
      </c>
    </row>
    <row r="94" spans="1:22" x14ac:dyDescent="0.25">
      <c r="C94" s="5">
        <f t="shared" ref="C94:U94" si="9">SUM(C78:C93)</f>
        <v>916</v>
      </c>
      <c r="D94" s="5">
        <f t="shared" si="9"/>
        <v>462</v>
      </c>
      <c r="E94" s="5">
        <f t="shared" si="9"/>
        <v>366</v>
      </c>
      <c r="F94" s="5">
        <f t="shared" si="9"/>
        <v>358</v>
      </c>
      <c r="G94" s="5">
        <f t="shared" si="9"/>
        <v>287</v>
      </c>
      <c r="H94" s="5">
        <f t="shared" si="9"/>
        <v>160</v>
      </c>
      <c r="I94" s="5">
        <f t="shared" si="9"/>
        <v>115</v>
      </c>
      <c r="J94" s="5">
        <f t="shared" si="9"/>
        <v>85</v>
      </c>
      <c r="K94" s="5">
        <f t="shared" si="9"/>
        <v>71</v>
      </c>
      <c r="L94" s="5">
        <f t="shared" si="9"/>
        <v>53</v>
      </c>
      <c r="M94" s="5">
        <f t="shared" si="9"/>
        <v>25</v>
      </c>
      <c r="N94" s="5">
        <f t="shared" si="9"/>
        <v>30</v>
      </c>
      <c r="O94" s="5">
        <f t="shared" si="9"/>
        <v>29</v>
      </c>
      <c r="P94" s="5">
        <f t="shared" si="9"/>
        <v>20</v>
      </c>
      <c r="Q94" s="5">
        <f t="shared" si="9"/>
        <v>17</v>
      </c>
      <c r="R94" s="5">
        <f t="shared" si="9"/>
        <v>10</v>
      </c>
      <c r="S94" s="5">
        <f t="shared" si="9"/>
        <v>15</v>
      </c>
      <c r="T94" s="5">
        <f t="shared" si="9"/>
        <v>10</v>
      </c>
      <c r="U94" s="5">
        <f t="shared" si="9"/>
        <v>9</v>
      </c>
      <c r="V94" s="5">
        <f>SUM(V79:V93)</f>
        <v>499</v>
      </c>
    </row>
    <row r="96" spans="1:22" x14ac:dyDescent="0.25">
      <c r="C96" s="30" t="s">
        <v>8</v>
      </c>
      <c r="D96" s="30" t="s">
        <v>14</v>
      </c>
      <c r="E96" s="30" t="s">
        <v>113</v>
      </c>
      <c r="F96" s="30" t="s">
        <v>12</v>
      </c>
      <c r="G96" s="30" t="s">
        <v>85</v>
      </c>
      <c r="H96" s="30" t="s">
        <v>126</v>
      </c>
      <c r="I96" s="30" t="s">
        <v>105</v>
      </c>
      <c r="J96" s="30" t="s">
        <v>83</v>
      </c>
      <c r="K96" s="30" t="s">
        <v>132</v>
      </c>
      <c r="L96" s="28" t="s">
        <v>150</v>
      </c>
      <c r="M96" s="28" t="s">
        <v>192</v>
      </c>
      <c r="N96" s="28" t="s">
        <v>259</v>
      </c>
      <c r="O96" s="28" t="s">
        <v>313</v>
      </c>
      <c r="P96" s="30" t="s">
        <v>189</v>
      </c>
      <c r="Q96" s="28" t="s">
        <v>239</v>
      </c>
      <c r="R96" s="28" t="s">
        <v>238</v>
      </c>
      <c r="S96" s="28" t="s">
        <v>263</v>
      </c>
      <c r="T96" s="28" t="s">
        <v>264</v>
      </c>
      <c r="U96" s="28" t="s">
        <v>26</v>
      </c>
      <c r="V96" s="30" t="s">
        <v>190</v>
      </c>
    </row>
    <row r="97" spans="1:23" x14ac:dyDescent="0.25">
      <c r="C97" s="160">
        <v>916</v>
      </c>
      <c r="D97" s="160">
        <v>462</v>
      </c>
      <c r="E97" s="160">
        <v>366</v>
      </c>
      <c r="F97" s="160">
        <v>358</v>
      </c>
      <c r="G97" s="160">
        <v>287</v>
      </c>
      <c r="H97" s="160">
        <v>160</v>
      </c>
      <c r="I97" s="160">
        <v>115</v>
      </c>
      <c r="J97" s="160">
        <v>85</v>
      </c>
      <c r="K97" s="160">
        <v>71</v>
      </c>
      <c r="L97" s="160">
        <v>53</v>
      </c>
      <c r="M97" s="160">
        <v>32</v>
      </c>
      <c r="N97" s="160">
        <v>30</v>
      </c>
      <c r="O97" s="164"/>
      <c r="P97" s="160">
        <v>29</v>
      </c>
      <c r="Q97" s="160">
        <v>17</v>
      </c>
      <c r="R97" s="160">
        <v>10</v>
      </c>
      <c r="S97" s="160">
        <v>20</v>
      </c>
      <c r="T97" s="160">
        <v>15</v>
      </c>
      <c r="U97" s="160">
        <v>10</v>
      </c>
      <c r="V97" s="160">
        <v>9</v>
      </c>
    </row>
    <row r="98" spans="1:23" x14ac:dyDescent="0.25">
      <c r="A98" s="110" t="s">
        <v>253</v>
      </c>
      <c r="B98" s="27" t="s">
        <v>175</v>
      </c>
      <c r="C98" s="24">
        <v>33</v>
      </c>
      <c r="D98" s="23"/>
      <c r="E98" s="23"/>
      <c r="F98" s="24">
        <v>12</v>
      </c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4">
        <v>10</v>
      </c>
      <c r="R98" s="23"/>
      <c r="S98" s="23"/>
      <c r="T98" s="23"/>
      <c r="U98" s="23"/>
      <c r="V98" s="23"/>
      <c r="W98" s="160">
        <f>SUM(C98:V98)</f>
        <v>55</v>
      </c>
    </row>
    <row r="99" spans="1:23" x14ac:dyDescent="0.25">
      <c r="A99" s="27"/>
      <c r="B99" s="27" t="s">
        <v>176</v>
      </c>
      <c r="C99" s="24">
        <v>13</v>
      </c>
      <c r="D99" s="23"/>
      <c r="E99" s="23"/>
      <c r="F99" s="24">
        <v>15</v>
      </c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160">
        <f t="shared" ref="W99:W113" si="10">SUM(C99:V99)</f>
        <v>28</v>
      </c>
    </row>
    <row r="100" spans="1:23" x14ac:dyDescent="0.25">
      <c r="A100" s="27"/>
      <c r="B100" s="27" t="s">
        <v>177</v>
      </c>
      <c r="C100" s="24">
        <v>50</v>
      </c>
      <c r="D100" s="23"/>
      <c r="E100" s="23"/>
      <c r="F100" s="23"/>
      <c r="G100" s="24">
        <v>15</v>
      </c>
      <c r="H100" s="23"/>
      <c r="I100" s="23"/>
      <c r="J100" s="24">
        <v>15</v>
      </c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160">
        <f t="shared" si="10"/>
        <v>80</v>
      </c>
    </row>
    <row r="101" spans="1:23" x14ac:dyDescent="0.25">
      <c r="A101" s="27"/>
      <c r="B101" s="27" t="s">
        <v>178</v>
      </c>
      <c r="C101" s="24">
        <v>26</v>
      </c>
      <c r="D101" s="24">
        <v>13</v>
      </c>
      <c r="E101" s="23"/>
      <c r="F101" s="23"/>
      <c r="G101" s="23"/>
      <c r="H101" s="23"/>
      <c r="I101" s="24">
        <v>12</v>
      </c>
      <c r="J101" s="23"/>
      <c r="K101" s="23"/>
      <c r="L101" s="23"/>
      <c r="M101" s="23"/>
      <c r="N101" s="23"/>
      <c r="O101" s="23"/>
      <c r="P101" s="23"/>
      <c r="Q101" s="23"/>
      <c r="R101" s="24">
        <v>10</v>
      </c>
      <c r="S101" s="23"/>
      <c r="T101" s="23"/>
      <c r="U101" s="23"/>
      <c r="V101" s="23"/>
      <c r="W101" s="160">
        <f t="shared" si="10"/>
        <v>61</v>
      </c>
    </row>
    <row r="102" spans="1:23" x14ac:dyDescent="0.25">
      <c r="A102" s="27"/>
      <c r="B102" s="27" t="s">
        <v>179</v>
      </c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4">
        <v>30</v>
      </c>
      <c r="P102" s="23"/>
      <c r="Q102" s="23"/>
      <c r="R102" s="23"/>
      <c r="S102" s="23"/>
      <c r="T102" s="23"/>
      <c r="U102" s="23"/>
      <c r="V102" s="23"/>
      <c r="W102" s="160">
        <f t="shared" si="10"/>
        <v>30</v>
      </c>
    </row>
    <row r="103" spans="1:23" x14ac:dyDescent="0.25">
      <c r="A103" s="27"/>
      <c r="B103" s="27" t="s">
        <v>180</v>
      </c>
      <c r="C103" s="24">
        <v>53</v>
      </c>
      <c r="D103" s="23"/>
      <c r="E103" s="24">
        <v>32</v>
      </c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160">
        <f t="shared" si="10"/>
        <v>85</v>
      </c>
    </row>
    <row r="104" spans="1:23" x14ac:dyDescent="0.25">
      <c r="A104" s="27"/>
      <c r="B104" s="27" t="s">
        <v>181</v>
      </c>
      <c r="C104" s="24">
        <v>15</v>
      </c>
      <c r="D104" s="24">
        <v>13</v>
      </c>
      <c r="E104" s="23"/>
      <c r="F104" s="23"/>
      <c r="G104" s="23"/>
      <c r="H104" s="23"/>
      <c r="I104" s="23"/>
      <c r="J104" s="23"/>
      <c r="K104" s="23"/>
      <c r="L104" s="23"/>
      <c r="M104" s="24">
        <v>12</v>
      </c>
      <c r="N104" s="23"/>
      <c r="O104" s="23"/>
      <c r="P104" s="23"/>
      <c r="Q104" s="23"/>
      <c r="R104" s="23"/>
      <c r="S104" s="23"/>
      <c r="T104" s="23"/>
      <c r="U104" s="23"/>
      <c r="V104" s="23"/>
      <c r="W104" s="160">
        <f t="shared" si="10"/>
        <v>40</v>
      </c>
    </row>
    <row r="105" spans="1:23" x14ac:dyDescent="0.25">
      <c r="A105" s="27"/>
      <c r="B105" s="27" t="s">
        <v>182</v>
      </c>
      <c r="C105" s="24">
        <v>85</v>
      </c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160">
        <f t="shared" si="10"/>
        <v>85</v>
      </c>
    </row>
    <row r="106" spans="1:23" x14ac:dyDescent="0.25">
      <c r="A106" s="27"/>
      <c r="B106" s="27" t="s">
        <v>183</v>
      </c>
      <c r="C106" s="23"/>
      <c r="D106" s="24">
        <v>11</v>
      </c>
      <c r="E106" s="23"/>
      <c r="F106" s="24">
        <v>12</v>
      </c>
      <c r="G106" s="24">
        <v>15</v>
      </c>
      <c r="H106" s="24">
        <v>13</v>
      </c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160">
        <f t="shared" si="10"/>
        <v>51</v>
      </c>
    </row>
    <row r="107" spans="1:23" x14ac:dyDescent="0.25">
      <c r="A107" s="27"/>
      <c r="B107" s="27" t="s">
        <v>191</v>
      </c>
      <c r="C107" s="23"/>
      <c r="D107" s="24">
        <v>15</v>
      </c>
      <c r="E107" s="24">
        <v>13</v>
      </c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160">
        <f t="shared" si="10"/>
        <v>28</v>
      </c>
    </row>
    <row r="108" spans="1:23" x14ac:dyDescent="0.25">
      <c r="A108" s="27"/>
      <c r="B108" s="27" t="s">
        <v>184</v>
      </c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160">
        <f t="shared" si="10"/>
        <v>0</v>
      </c>
    </row>
    <row r="109" spans="1:23" x14ac:dyDescent="0.25">
      <c r="A109" s="27"/>
      <c r="B109" s="27" t="s">
        <v>185</v>
      </c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160">
        <f t="shared" si="10"/>
        <v>0</v>
      </c>
    </row>
    <row r="110" spans="1:23" x14ac:dyDescent="0.25">
      <c r="A110" s="27"/>
      <c r="B110" s="27" t="s">
        <v>186</v>
      </c>
      <c r="C110" s="23"/>
      <c r="D110" s="23"/>
      <c r="E110" s="23"/>
      <c r="F110" s="23"/>
      <c r="G110" s="24">
        <v>15</v>
      </c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160">
        <f t="shared" si="10"/>
        <v>15</v>
      </c>
    </row>
    <row r="111" spans="1:23" x14ac:dyDescent="0.25">
      <c r="A111" s="27"/>
      <c r="B111" s="27" t="s">
        <v>187</v>
      </c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160">
        <f t="shared" si="10"/>
        <v>0</v>
      </c>
    </row>
    <row r="112" spans="1:23" x14ac:dyDescent="0.25">
      <c r="A112" s="27"/>
      <c r="B112" s="27" t="s">
        <v>188</v>
      </c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160">
        <f t="shared" si="10"/>
        <v>0</v>
      </c>
    </row>
    <row r="113" spans="1:25" x14ac:dyDescent="0.25">
      <c r="A113" s="27"/>
      <c r="B113" s="27" t="s">
        <v>58</v>
      </c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160">
        <f t="shared" si="10"/>
        <v>0</v>
      </c>
    </row>
    <row r="114" spans="1:25" x14ac:dyDescent="0.25">
      <c r="C114" s="5">
        <f t="shared" ref="C114:V114" si="11">SUM(C97:C113)</f>
        <v>1191</v>
      </c>
      <c r="D114" s="5">
        <f t="shared" si="11"/>
        <v>514</v>
      </c>
      <c r="E114" s="5">
        <f t="shared" si="11"/>
        <v>411</v>
      </c>
      <c r="F114" s="5">
        <f t="shared" si="11"/>
        <v>397</v>
      </c>
      <c r="G114" s="5">
        <f t="shared" si="11"/>
        <v>332</v>
      </c>
      <c r="H114" s="5">
        <f t="shared" si="11"/>
        <v>173</v>
      </c>
      <c r="I114" s="5">
        <f t="shared" si="11"/>
        <v>127</v>
      </c>
      <c r="J114" s="5">
        <f t="shared" si="11"/>
        <v>100</v>
      </c>
      <c r="K114" s="5">
        <f t="shared" si="11"/>
        <v>71</v>
      </c>
      <c r="L114" s="5">
        <f t="shared" si="11"/>
        <v>53</v>
      </c>
      <c r="M114" s="5">
        <f t="shared" si="11"/>
        <v>44</v>
      </c>
      <c r="N114" s="5">
        <f t="shared" si="11"/>
        <v>30</v>
      </c>
      <c r="O114" s="5">
        <f t="shared" si="11"/>
        <v>30</v>
      </c>
      <c r="P114" s="5">
        <f t="shared" si="11"/>
        <v>29</v>
      </c>
      <c r="Q114" s="5">
        <f t="shared" si="11"/>
        <v>27</v>
      </c>
      <c r="R114" s="5">
        <f t="shared" si="11"/>
        <v>20</v>
      </c>
      <c r="S114" s="5">
        <f t="shared" si="11"/>
        <v>20</v>
      </c>
      <c r="T114" s="5">
        <f t="shared" si="11"/>
        <v>15</v>
      </c>
      <c r="U114" s="5">
        <f t="shared" si="11"/>
        <v>10</v>
      </c>
      <c r="V114" s="5">
        <f t="shared" si="11"/>
        <v>9</v>
      </c>
      <c r="W114" s="5">
        <f>SUM(W98:W113)</f>
        <v>558</v>
      </c>
    </row>
    <row r="116" spans="1:25" x14ac:dyDescent="0.25">
      <c r="C116" s="30" t="s">
        <v>8</v>
      </c>
      <c r="D116" s="30" t="s">
        <v>14</v>
      </c>
      <c r="E116" s="30" t="s">
        <v>113</v>
      </c>
      <c r="F116" s="30" t="s">
        <v>12</v>
      </c>
      <c r="G116" s="30" t="s">
        <v>85</v>
      </c>
      <c r="H116" s="30" t="s">
        <v>126</v>
      </c>
      <c r="I116" s="30" t="s">
        <v>105</v>
      </c>
      <c r="J116" s="30" t="s">
        <v>83</v>
      </c>
      <c r="K116" s="28" t="s">
        <v>150</v>
      </c>
      <c r="L116" s="30" t="s">
        <v>132</v>
      </c>
      <c r="M116" s="28" t="s">
        <v>264</v>
      </c>
      <c r="N116" s="28" t="s">
        <v>192</v>
      </c>
      <c r="O116" s="30" t="s">
        <v>189</v>
      </c>
      <c r="P116" s="28" t="s">
        <v>259</v>
      </c>
      <c r="Q116" s="28" t="s">
        <v>313</v>
      </c>
      <c r="R116" s="28" t="s">
        <v>239</v>
      </c>
      <c r="S116" s="28" t="s">
        <v>238</v>
      </c>
      <c r="T116" s="28" t="s">
        <v>26</v>
      </c>
      <c r="U116" s="28" t="s">
        <v>263</v>
      </c>
      <c r="V116" s="28" t="s">
        <v>315</v>
      </c>
      <c r="W116" s="30" t="s">
        <v>190</v>
      </c>
      <c r="X116" s="28" t="s">
        <v>314</v>
      </c>
    </row>
    <row r="117" spans="1:25" x14ac:dyDescent="0.25">
      <c r="C117" s="160">
        <v>1191</v>
      </c>
      <c r="D117" s="160">
        <v>514</v>
      </c>
      <c r="E117" s="160">
        <v>411</v>
      </c>
      <c r="F117" s="160">
        <v>397</v>
      </c>
      <c r="G117" s="160">
        <v>332</v>
      </c>
      <c r="H117" s="160">
        <v>173</v>
      </c>
      <c r="I117" s="160">
        <v>127</v>
      </c>
      <c r="J117" s="160">
        <v>100</v>
      </c>
      <c r="K117" s="160">
        <v>53</v>
      </c>
      <c r="L117" s="160">
        <v>71</v>
      </c>
      <c r="M117" s="160">
        <v>15</v>
      </c>
      <c r="N117" s="160">
        <v>44</v>
      </c>
      <c r="O117" s="160">
        <v>29</v>
      </c>
      <c r="P117" s="160">
        <v>30</v>
      </c>
      <c r="Q117" s="160">
        <v>30</v>
      </c>
      <c r="R117" s="160">
        <v>27</v>
      </c>
      <c r="S117" s="160">
        <v>20</v>
      </c>
      <c r="T117" s="160">
        <v>10</v>
      </c>
      <c r="U117" s="160">
        <v>20</v>
      </c>
      <c r="V117" s="164"/>
      <c r="W117" s="160">
        <v>9</v>
      </c>
      <c r="X117" s="164"/>
    </row>
    <row r="118" spans="1:25" x14ac:dyDescent="0.25">
      <c r="A118" s="110" t="s">
        <v>295</v>
      </c>
      <c r="B118" s="27" t="s">
        <v>175</v>
      </c>
      <c r="C118" s="24">
        <v>70</v>
      </c>
      <c r="D118" s="24">
        <v>7</v>
      </c>
      <c r="E118" s="23"/>
      <c r="F118" s="24">
        <v>9</v>
      </c>
      <c r="G118" s="23"/>
      <c r="H118" s="23"/>
      <c r="I118" s="23"/>
      <c r="J118" s="23"/>
      <c r="K118" s="23"/>
      <c r="L118" s="23"/>
      <c r="M118" s="24">
        <v>8</v>
      </c>
      <c r="N118" s="23"/>
      <c r="O118" s="24">
        <v>6</v>
      </c>
      <c r="P118" s="23"/>
      <c r="Q118" s="23"/>
      <c r="R118" s="23"/>
      <c r="S118" s="23"/>
      <c r="T118" s="23"/>
      <c r="U118" s="23"/>
      <c r="V118" s="23"/>
      <c r="W118" s="23"/>
      <c r="X118" s="23"/>
      <c r="Y118" s="160">
        <f t="shared" ref="Y118:Y132" si="12">SUM(C118:X118)</f>
        <v>100</v>
      </c>
    </row>
    <row r="119" spans="1:25" x14ac:dyDescent="0.25">
      <c r="A119" s="27"/>
      <c r="B119" s="27" t="s">
        <v>176</v>
      </c>
      <c r="C119" s="24">
        <v>13</v>
      </c>
      <c r="D119" s="24">
        <v>15</v>
      </c>
      <c r="E119" s="23"/>
      <c r="F119" s="24">
        <v>22</v>
      </c>
      <c r="G119" s="24">
        <v>28</v>
      </c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160">
        <f t="shared" si="12"/>
        <v>78</v>
      </c>
    </row>
    <row r="120" spans="1:25" x14ac:dyDescent="0.25">
      <c r="A120" s="27"/>
      <c r="B120" s="27" t="s">
        <v>177</v>
      </c>
      <c r="C120" s="24">
        <v>22</v>
      </c>
      <c r="D120" s="23"/>
      <c r="E120" s="24">
        <v>26</v>
      </c>
      <c r="F120" s="24">
        <v>20</v>
      </c>
      <c r="G120" s="24">
        <v>27</v>
      </c>
      <c r="H120" s="23"/>
      <c r="I120" s="23"/>
      <c r="J120" s="24">
        <v>12</v>
      </c>
      <c r="K120" s="23"/>
      <c r="L120" s="23"/>
      <c r="M120" s="23"/>
      <c r="N120" s="23"/>
      <c r="O120" s="23"/>
      <c r="P120" s="23"/>
      <c r="Q120" s="23"/>
      <c r="R120" s="23"/>
      <c r="S120" s="23"/>
      <c r="T120" s="24">
        <v>15</v>
      </c>
      <c r="U120" s="23"/>
      <c r="V120" s="23"/>
      <c r="W120" s="23"/>
      <c r="X120" s="23"/>
      <c r="Y120" s="160">
        <f t="shared" si="12"/>
        <v>122</v>
      </c>
    </row>
    <row r="121" spans="1:25" x14ac:dyDescent="0.25">
      <c r="A121" s="27"/>
      <c r="B121" s="27" t="s">
        <v>178</v>
      </c>
      <c r="C121" s="24">
        <v>15</v>
      </c>
      <c r="D121" s="24">
        <v>23</v>
      </c>
      <c r="E121" s="23"/>
      <c r="F121" s="23"/>
      <c r="G121" s="23"/>
      <c r="H121" s="23"/>
      <c r="I121" s="24">
        <v>13</v>
      </c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160">
        <f t="shared" si="12"/>
        <v>51</v>
      </c>
    </row>
    <row r="122" spans="1:25" x14ac:dyDescent="0.25">
      <c r="A122" s="27"/>
      <c r="B122" s="27" t="s">
        <v>179</v>
      </c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160">
        <f t="shared" si="12"/>
        <v>0</v>
      </c>
    </row>
    <row r="123" spans="1:25" x14ac:dyDescent="0.25">
      <c r="A123" s="27"/>
      <c r="B123" s="27" t="s">
        <v>180</v>
      </c>
      <c r="C123" s="24">
        <v>59</v>
      </c>
      <c r="D123" s="24">
        <v>3</v>
      </c>
      <c r="E123" s="24">
        <v>32</v>
      </c>
      <c r="F123" s="23"/>
      <c r="G123" s="23"/>
      <c r="H123" s="23"/>
      <c r="I123" s="24">
        <v>5</v>
      </c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4">
        <v>1</v>
      </c>
      <c r="W123" s="23"/>
      <c r="X123" s="24">
        <v>6</v>
      </c>
      <c r="Y123" s="160">
        <f t="shared" si="12"/>
        <v>106</v>
      </c>
    </row>
    <row r="124" spans="1:25" x14ac:dyDescent="0.25">
      <c r="B124" s="27" t="s">
        <v>181</v>
      </c>
      <c r="C124" s="23"/>
      <c r="D124" s="24">
        <v>13</v>
      </c>
      <c r="E124" s="24">
        <v>15</v>
      </c>
      <c r="F124" s="23"/>
      <c r="G124" s="23"/>
      <c r="H124" s="24">
        <v>12</v>
      </c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160">
        <f t="shared" si="12"/>
        <v>40</v>
      </c>
    </row>
    <row r="125" spans="1:25" x14ac:dyDescent="0.25">
      <c r="B125" s="27" t="s">
        <v>182</v>
      </c>
      <c r="C125" s="24">
        <v>47</v>
      </c>
      <c r="D125" s="23"/>
      <c r="E125" s="23"/>
      <c r="F125" s="23"/>
      <c r="G125" s="23"/>
      <c r="H125" s="23"/>
      <c r="I125" s="23"/>
      <c r="J125" s="23"/>
      <c r="K125" s="23"/>
      <c r="L125" s="23"/>
      <c r="M125" s="24">
        <v>10</v>
      </c>
      <c r="N125" s="23"/>
      <c r="O125" s="23"/>
      <c r="P125" s="23"/>
      <c r="Q125" s="23"/>
      <c r="R125" s="23"/>
      <c r="S125" s="23"/>
      <c r="T125" s="23"/>
      <c r="U125" s="23"/>
      <c r="V125" s="24">
        <v>13</v>
      </c>
      <c r="W125" s="23"/>
      <c r="X125" s="23"/>
      <c r="Y125" s="160">
        <f t="shared" si="12"/>
        <v>70</v>
      </c>
    </row>
    <row r="126" spans="1:25" x14ac:dyDescent="0.25">
      <c r="B126" s="27" t="s">
        <v>183</v>
      </c>
      <c r="C126" s="23"/>
      <c r="D126" s="24">
        <v>33</v>
      </c>
      <c r="E126" s="23"/>
      <c r="F126" s="24">
        <v>13</v>
      </c>
      <c r="G126" s="23"/>
      <c r="H126" s="24">
        <v>15</v>
      </c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160">
        <f t="shared" si="12"/>
        <v>61</v>
      </c>
    </row>
    <row r="127" spans="1:25" x14ac:dyDescent="0.25">
      <c r="B127" s="27" t="s">
        <v>191</v>
      </c>
      <c r="C127" s="23"/>
      <c r="D127" s="24">
        <v>15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160">
        <f t="shared" si="12"/>
        <v>15</v>
      </c>
    </row>
    <row r="128" spans="1:25" x14ac:dyDescent="0.25">
      <c r="B128" s="27" t="s">
        <v>184</v>
      </c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160">
        <f t="shared" si="12"/>
        <v>0</v>
      </c>
    </row>
    <row r="129" spans="1:27" x14ac:dyDescent="0.25">
      <c r="B129" s="27" t="s">
        <v>185</v>
      </c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4">
        <v>15</v>
      </c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160">
        <f t="shared" si="12"/>
        <v>15</v>
      </c>
    </row>
    <row r="130" spans="1:27" x14ac:dyDescent="0.25">
      <c r="B130" s="27" t="s">
        <v>186</v>
      </c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160">
        <f t="shared" si="12"/>
        <v>0</v>
      </c>
    </row>
    <row r="131" spans="1:27" x14ac:dyDescent="0.25">
      <c r="B131" s="27" t="s">
        <v>187</v>
      </c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160">
        <f t="shared" si="12"/>
        <v>0</v>
      </c>
    </row>
    <row r="132" spans="1:27" x14ac:dyDescent="0.25">
      <c r="B132" s="27" t="s">
        <v>188</v>
      </c>
      <c r="C132" s="23"/>
      <c r="D132" s="23"/>
      <c r="E132" s="23"/>
      <c r="F132" s="23"/>
      <c r="G132" s="23"/>
      <c r="H132" s="23"/>
      <c r="I132" s="23"/>
      <c r="J132" s="23"/>
      <c r="K132" s="24">
        <v>30</v>
      </c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160">
        <f t="shared" si="12"/>
        <v>30</v>
      </c>
    </row>
    <row r="133" spans="1:27" x14ac:dyDescent="0.25">
      <c r="C133" s="5">
        <f t="shared" ref="C133:X133" si="13">SUM(C117:C132)</f>
        <v>1417</v>
      </c>
      <c r="D133" s="5">
        <f t="shared" si="13"/>
        <v>623</v>
      </c>
      <c r="E133" s="5">
        <f t="shared" si="13"/>
        <v>484</v>
      </c>
      <c r="F133" s="5">
        <f t="shared" si="13"/>
        <v>461</v>
      </c>
      <c r="G133" s="5">
        <f t="shared" si="13"/>
        <v>387</v>
      </c>
      <c r="H133" s="5">
        <f t="shared" si="13"/>
        <v>200</v>
      </c>
      <c r="I133" s="5">
        <f t="shared" si="13"/>
        <v>145</v>
      </c>
      <c r="J133" s="5">
        <f t="shared" si="13"/>
        <v>112</v>
      </c>
      <c r="K133" s="5">
        <f t="shared" si="13"/>
        <v>83</v>
      </c>
      <c r="L133" s="5">
        <f t="shared" si="13"/>
        <v>71</v>
      </c>
      <c r="M133" s="5">
        <f t="shared" si="13"/>
        <v>48</v>
      </c>
      <c r="N133" s="5">
        <f t="shared" si="13"/>
        <v>44</v>
      </c>
      <c r="O133" s="5">
        <f t="shared" si="13"/>
        <v>35</v>
      </c>
      <c r="P133" s="5">
        <f t="shared" si="13"/>
        <v>30</v>
      </c>
      <c r="Q133" s="5">
        <f t="shared" si="13"/>
        <v>30</v>
      </c>
      <c r="R133" s="5">
        <f t="shared" si="13"/>
        <v>27</v>
      </c>
      <c r="S133" s="5">
        <f t="shared" si="13"/>
        <v>20</v>
      </c>
      <c r="T133" s="5">
        <f t="shared" si="13"/>
        <v>25</v>
      </c>
      <c r="U133" s="5">
        <f t="shared" si="13"/>
        <v>20</v>
      </c>
      <c r="V133" s="5">
        <f t="shared" si="13"/>
        <v>14</v>
      </c>
      <c r="W133" s="5">
        <f t="shared" si="13"/>
        <v>9</v>
      </c>
      <c r="X133" s="5">
        <f t="shared" si="13"/>
        <v>6</v>
      </c>
      <c r="Y133" s="5">
        <f>SUM(Y118:Y132)</f>
        <v>688</v>
      </c>
    </row>
    <row r="135" spans="1:27" x14ac:dyDescent="0.25">
      <c r="C135" s="30" t="s">
        <v>8</v>
      </c>
      <c r="D135" s="30" t="s">
        <v>14</v>
      </c>
      <c r="E135" s="30" t="s">
        <v>12</v>
      </c>
      <c r="F135" s="30" t="s">
        <v>113</v>
      </c>
      <c r="G135" s="30" t="s">
        <v>85</v>
      </c>
      <c r="H135" s="30" t="s">
        <v>126</v>
      </c>
      <c r="I135" s="30" t="s">
        <v>105</v>
      </c>
      <c r="J135" s="30" t="s">
        <v>83</v>
      </c>
      <c r="K135" s="28" t="s">
        <v>150</v>
      </c>
      <c r="L135" s="30" t="s">
        <v>132</v>
      </c>
      <c r="M135" s="28" t="s">
        <v>192</v>
      </c>
      <c r="N135" s="28" t="s">
        <v>264</v>
      </c>
      <c r="O135" s="30" t="s">
        <v>189</v>
      </c>
      <c r="P135" s="28" t="s">
        <v>337</v>
      </c>
      <c r="Q135" s="28" t="s">
        <v>259</v>
      </c>
      <c r="R135" s="28" t="s">
        <v>313</v>
      </c>
      <c r="S135" s="28" t="s">
        <v>239</v>
      </c>
      <c r="T135" s="28" t="s">
        <v>238</v>
      </c>
      <c r="U135" s="28" t="s">
        <v>26</v>
      </c>
      <c r="V135" s="28" t="s">
        <v>351</v>
      </c>
      <c r="W135" s="28" t="s">
        <v>263</v>
      </c>
      <c r="X135" s="28" t="s">
        <v>315</v>
      </c>
      <c r="Y135" s="30" t="s">
        <v>190</v>
      </c>
      <c r="Z135" s="28" t="s">
        <v>314</v>
      </c>
    </row>
    <row r="136" spans="1:27" x14ac:dyDescent="0.25">
      <c r="C136" s="160">
        <v>1423</v>
      </c>
      <c r="D136" s="160">
        <v>623</v>
      </c>
      <c r="E136" s="160">
        <v>461</v>
      </c>
      <c r="F136" s="160">
        <v>484</v>
      </c>
      <c r="G136" s="160">
        <v>387</v>
      </c>
      <c r="H136" s="160">
        <v>200</v>
      </c>
      <c r="I136" s="160">
        <v>156</v>
      </c>
      <c r="J136" s="160">
        <v>112</v>
      </c>
      <c r="K136" s="160">
        <v>83</v>
      </c>
      <c r="L136" s="160">
        <v>71</v>
      </c>
      <c r="M136" s="160">
        <v>44</v>
      </c>
      <c r="N136" s="160">
        <v>48</v>
      </c>
      <c r="O136" s="160">
        <v>35</v>
      </c>
      <c r="P136" s="164"/>
      <c r="Q136" s="160">
        <v>30</v>
      </c>
      <c r="R136" s="160">
        <v>30</v>
      </c>
      <c r="S136" s="160">
        <v>27</v>
      </c>
      <c r="T136" s="160">
        <v>25</v>
      </c>
      <c r="U136" s="160">
        <v>25</v>
      </c>
      <c r="V136" s="164"/>
      <c r="W136" s="160">
        <v>20</v>
      </c>
      <c r="X136" s="160">
        <v>14</v>
      </c>
      <c r="Y136" s="160">
        <v>9</v>
      </c>
      <c r="Z136" s="160">
        <v>6</v>
      </c>
    </row>
    <row r="137" spans="1:27" x14ac:dyDescent="0.25">
      <c r="A137" s="110" t="s">
        <v>316</v>
      </c>
      <c r="B137" s="27" t="s">
        <v>175</v>
      </c>
      <c r="C137" s="24">
        <v>51</v>
      </c>
      <c r="D137" s="24">
        <v>15</v>
      </c>
      <c r="E137" s="24">
        <v>10</v>
      </c>
      <c r="F137" s="25"/>
      <c r="G137" s="25"/>
      <c r="H137" s="25"/>
      <c r="I137" s="25"/>
      <c r="J137" s="25"/>
      <c r="K137" s="25"/>
      <c r="L137" s="25"/>
      <c r="M137" s="25"/>
      <c r="N137" s="25"/>
      <c r="O137" s="24">
        <v>9</v>
      </c>
      <c r="P137" s="23"/>
      <c r="Q137" s="25"/>
      <c r="R137" s="25"/>
      <c r="S137" s="25"/>
      <c r="T137" s="25"/>
      <c r="U137" s="25"/>
      <c r="V137" s="23"/>
      <c r="W137" s="25"/>
      <c r="X137" s="25"/>
      <c r="Y137" s="25"/>
      <c r="Z137" s="25"/>
      <c r="AA137" s="160">
        <f>SUM(C137:Z137)</f>
        <v>85</v>
      </c>
    </row>
    <row r="138" spans="1:27" x14ac:dyDescent="0.25">
      <c r="A138" s="27"/>
      <c r="B138" s="27" t="s">
        <v>176</v>
      </c>
      <c r="C138" s="24">
        <v>13</v>
      </c>
      <c r="D138" s="24">
        <v>25</v>
      </c>
      <c r="E138" s="24">
        <v>23</v>
      </c>
      <c r="F138" s="25"/>
      <c r="G138" s="24">
        <v>9</v>
      </c>
      <c r="H138" s="25"/>
      <c r="I138" s="25"/>
      <c r="J138" s="25"/>
      <c r="K138" s="25"/>
      <c r="L138" s="25"/>
      <c r="M138" s="25"/>
      <c r="N138" s="25"/>
      <c r="O138" s="25"/>
      <c r="P138" s="23"/>
      <c r="Q138" s="25"/>
      <c r="R138" s="25"/>
      <c r="S138" s="25"/>
      <c r="T138" s="25"/>
      <c r="U138" s="25"/>
      <c r="V138" s="23"/>
      <c r="W138" s="25"/>
      <c r="X138" s="25"/>
      <c r="Y138" s="25"/>
      <c r="Z138" s="25"/>
      <c r="AA138" s="160">
        <f t="shared" ref="AA138:AA151" si="14">SUM(C138:Z138)</f>
        <v>70</v>
      </c>
    </row>
    <row r="139" spans="1:27" x14ac:dyDescent="0.25">
      <c r="A139" s="27"/>
      <c r="B139" s="27" t="s">
        <v>177</v>
      </c>
      <c r="C139" s="24">
        <v>30</v>
      </c>
      <c r="D139" s="25"/>
      <c r="E139" s="25"/>
      <c r="F139" s="24">
        <v>26</v>
      </c>
      <c r="G139" s="24">
        <v>12</v>
      </c>
      <c r="H139" s="25"/>
      <c r="I139" s="25"/>
      <c r="J139" s="24">
        <v>12</v>
      </c>
      <c r="K139" s="25"/>
      <c r="L139" s="25"/>
      <c r="M139" s="25"/>
      <c r="N139" s="25"/>
      <c r="O139" s="25"/>
      <c r="P139" s="23"/>
      <c r="Q139" s="25"/>
      <c r="R139" s="25"/>
      <c r="S139" s="25"/>
      <c r="T139" s="25"/>
      <c r="U139" s="25"/>
      <c r="V139" s="23"/>
      <c r="W139" s="25"/>
      <c r="X139" s="25"/>
      <c r="Y139" s="25"/>
      <c r="Z139" s="25"/>
      <c r="AA139" s="160">
        <f t="shared" si="14"/>
        <v>80</v>
      </c>
    </row>
    <row r="140" spans="1:27" x14ac:dyDescent="0.25">
      <c r="A140" s="27"/>
      <c r="B140" s="27" t="s">
        <v>178</v>
      </c>
      <c r="C140" s="24">
        <v>12</v>
      </c>
      <c r="D140" s="24">
        <v>19</v>
      </c>
      <c r="E140" s="24">
        <v>39</v>
      </c>
      <c r="F140" s="25"/>
      <c r="G140" s="25"/>
      <c r="H140" s="25"/>
      <c r="I140" s="24">
        <v>8</v>
      </c>
      <c r="J140" s="25"/>
      <c r="K140" s="25"/>
      <c r="L140" s="25"/>
      <c r="M140" s="25"/>
      <c r="N140" s="25"/>
      <c r="O140" s="25"/>
      <c r="P140" s="23"/>
      <c r="Q140" s="25"/>
      <c r="R140" s="25"/>
      <c r="S140" s="25"/>
      <c r="T140" s="25"/>
      <c r="U140" s="25"/>
      <c r="V140" s="23"/>
      <c r="W140" s="25"/>
      <c r="X140" s="25"/>
      <c r="Y140" s="25"/>
      <c r="Z140" s="25"/>
      <c r="AA140" s="160">
        <f t="shared" si="14"/>
        <v>78</v>
      </c>
    </row>
    <row r="141" spans="1:27" x14ac:dyDescent="0.25">
      <c r="A141" s="27"/>
      <c r="B141" s="27" t="s">
        <v>179</v>
      </c>
      <c r="C141" s="24">
        <v>56</v>
      </c>
      <c r="D141" s="25"/>
      <c r="E141" s="24">
        <v>22</v>
      </c>
      <c r="F141" s="25"/>
      <c r="G141" s="24">
        <v>24</v>
      </c>
      <c r="H141" s="25"/>
      <c r="I141" s="25"/>
      <c r="J141" s="25"/>
      <c r="K141" s="24">
        <v>20</v>
      </c>
      <c r="L141" s="25"/>
      <c r="M141" s="25"/>
      <c r="N141" s="25"/>
      <c r="O141" s="25"/>
      <c r="P141" s="23"/>
      <c r="Q141" s="25"/>
      <c r="R141" s="25"/>
      <c r="S141" s="25"/>
      <c r="T141" s="25"/>
      <c r="U141" s="25"/>
      <c r="V141" s="23"/>
      <c r="W141" s="25"/>
      <c r="X141" s="25"/>
      <c r="Y141" s="25"/>
      <c r="Z141" s="25"/>
      <c r="AA141" s="160">
        <f t="shared" si="14"/>
        <v>122</v>
      </c>
    </row>
    <row r="142" spans="1:27" x14ac:dyDescent="0.25">
      <c r="A142" s="27"/>
      <c r="B142" s="27" t="s">
        <v>180</v>
      </c>
      <c r="C142" s="24">
        <v>11</v>
      </c>
      <c r="D142" s="25"/>
      <c r="E142" s="25"/>
      <c r="F142" s="24">
        <v>59</v>
      </c>
      <c r="G142" s="25"/>
      <c r="H142" s="25"/>
      <c r="I142" s="25"/>
      <c r="J142" s="25"/>
      <c r="K142" s="25"/>
      <c r="L142" s="25"/>
      <c r="M142" s="25"/>
      <c r="N142" s="25"/>
      <c r="O142" s="25"/>
      <c r="P142" s="23"/>
      <c r="Q142" s="25"/>
      <c r="R142" s="25"/>
      <c r="S142" s="25"/>
      <c r="T142" s="25"/>
      <c r="U142" s="25"/>
      <c r="V142" s="23"/>
      <c r="W142" s="25"/>
      <c r="X142" s="25"/>
      <c r="Y142" s="25"/>
      <c r="Z142" s="25"/>
      <c r="AA142" s="160">
        <f t="shared" si="14"/>
        <v>70</v>
      </c>
    </row>
    <row r="143" spans="1:27" x14ac:dyDescent="0.25">
      <c r="A143" s="27"/>
      <c r="B143" s="27" t="s">
        <v>181</v>
      </c>
      <c r="C143" s="25"/>
      <c r="D143" s="24">
        <v>13</v>
      </c>
      <c r="E143" s="24">
        <v>11</v>
      </c>
      <c r="F143" s="24">
        <v>15</v>
      </c>
      <c r="G143" s="25"/>
      <c r="H143" s="25"/>
      <c r="I143" s="25"/>
      <c r="J143" s="25"/>
      <c r="K143" s="25"/>
      <c r="L143" s="25"/>
      <c r="M143" s="24">
        <v>12</v>
      </c>
      <c r="N143" s="25"/>
      <c r="O143" s="25"/>
      <c r="P143" s="23"/>
      <c r="Q143" s="25"/>
      <c r="R143" s="25"/>
      <c r="S143" s="25"/>
      <c r="T143" s="25"/>
      <c r="U143" s="25"/>
      <c r="V143" s="23"/>
      <c r="W143" s="25"/>
      <c r="X143" s="25"/>
      <c r="Y143" s="25"/>
      <c r="Z143" s="25"/>
      <c r="AA143" s="160">
        <f t="shared" si="14"/>
        <v>51</v>
      </c>
    </row>
    <row r="144" spans="1:27" x14ac:dyDescent="0.25">
      <c r="A144" s="27"/>
      <c r="B144" s="27" t="s">
        <v>182</v>
      </c>
      <c r="C144" s="25"/>
      <c r="D144" s="25"/>
      <c r="E144" s="24">
        <v>28</v>
      </c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3"/>
      <c r="Q144" s="25"/>
      <c r="R144" s="25"/>
      <c r="S144" s="25"/>
      <c r="T144" s="25"/>
      <c r="U144" s="25"/>
      <c r="V144" s="23"/>
      <c r="W144" s="25"/>
      <c r="X144" s="25"/>
      <c r="Y144" s="25"/>
      <c r="Z144" s="25"/>
      <c r="AA144" s="160">
        <f t="shared" si="14"/>
        <v>28</v>
      </c>
    </row>
    <row r="145" spans="1:27" x14ac:dyDescent="0.25">
      <c r="A145" s="27"/>
      <c r="B145" s="27" t="s">
        <v>183</v>
      </c>
      <c r="C145" s="25"/>
      <c r="D145" s="24">
        <v>21</v>
      </c>
      <c r="E145" s="24">
        <v>25</v>
      </c>
      <c r="F145" s="24">
        <v>10</v>
      </c>
      <c r="G145" s="25"/>
      <c r="H145" s="24">
        <v>23</v>
      </c>
      <c r="I145" s="25"/>
      <c r="J145" s="25"/>
      <c r="K145" s="25"/>
      <c r="L145" s="25"/>
      <c r="M145" s="25"/>
      <c r="N145" s="25"/>
      <c r="O145" s="25"/>
      <c r="P145" s="24">
        <v>27</v>
      </c>
      <c r="Q145" s="25"/>
      <c r="R145" s="25"/>
      <c r="S145" s="25"/>
      <c r="T145" s="25"/>
      <c r="U145" s="25"/>
      <c r="V145" s="23"/>
      <c r="W145" s="25"/>
      <c r="X145" s="25"/>
      <c r="Y145" s="25"/>
      <c r="Z145" s="25"/>
      <c r="AA145" s="160">
        <f t="shared" si="14"/>
        <v>106</v>
      </c>
    </row>
    <row r="146" spans="1:27" x14ac:dyDescent="0.25">
      <c r="A146" s="27"/>
      <c r="B146" s="27" t="s">
        <v>191</v>
      </c>
      <c r="C146" s="25"/>
      <c r="D146" s="24">
        <v>28</v>
      </c>
      <c r="E146" s="25"/>
      <c r="F146" s="25"/>
      <c r="G146" s="25"/>
      <c r="H146" s="25"/>
      <c r="I146" s="25"/>
      <c r="J146" s="24">
        <v>21</v>
      </c>
      <c r="K146" s="25"/>
      <c r="L146" s="25"/>
      <c r="M146" s="25"/>
      <c r="N146" s="25"/>
      <c r="O146" s="25"/>
      <c r="P146" s="24">
        <v>12</v>
      </c>
      <c r="Q146" s="25"/>
      <c r="R146" s="25"/>
      <c r="S146" s="25"/>
      <c r="T146" s="25"/>
      <c r="U146" s="25"/>
      <c r="V146" s="23"/>
      <c r="W146" s="25"/>
      <c r="X146" s="25"/>
      <c r="Y146" s="25"/>
      <c r="Z146" s="25"/>
      <c r="AA146" s="160">
        <f t="shared" si="14"/>
        <v>61</v>
      </c>
    </row>
    <row r="147" spans="1:27" x14ac:dyDescent="0.25">
      <c r="A147" s="27"/>
      <c r="B147" s="27" t="s">
        <v>184</v>
      </c>
      <c r="C147" s="25"/>
      <c r="D147" s="25"/>
      <c r="E147" s="25"/>
      <c r="F147" s="24">
        <v>40</v>
      </c>
      <c r="G147" s="25"/>
      <c r="H147" s="25"/>
      <c r="I147" s="25"/>
      <c r="J147" s="25"/>
      <c r="K147" s="25"/>
      <c r="L147" s="25"/>
      <c r="M147" s="25"/>
      <c r="N147" s="25"/>
      <c r="O147" s="25"/>
      <c r="P147" s="23"/>
      <c r="Q147" s="25"/>
      <c r="R147" s="25"/>
      <c r="S147" s="25"/>
      <c r="T147" s="25"/>
      <c r="U147" s="25"/>
      <c r="V147" s="23"/>
      <c r="W147" s="25"/>
      <c r="X147" s="25"/>
      <c r="Y147" s="25"/>
      <c r="Z147" s="25"/>
      <c r="AA147" s="160">
        <f t="shared" si="14"/>
        <v>40</v>
      </c>
    </row>
    <row r="148" spans="1:27" x14ac:dyDescent="0.25">
      <c r="A148" s="27"/>
      <c r="B148" s="27" t="s">
        <v>185</v>
      </c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3"/>
      <c r="Q148" s="25"/>
      <c r="R148" s="25"/>
      <c r="S148" s="25"/>
      <c r="T148" s="25"/>
      <c r="U148" s="25"/>
      <c r="V148" s="23"/>
      <c r="W148" s="25"/>
      <c r="X148" s="25"/>
      <c r="Y148" s="25"/>
      <c r="Z148" s="25"/>
      <c r="AA148" s="160">
        <f t="shared" si="14"/>
        <v>0</v>
      </c>
    </row>
    <row r="149" spans="1:27" x14ac:dyDescent="0.25">
      <c r="A149" s="27"/>
      <c r="B149" s="27" t="s">
        <v>186</v>
      </c>
      <c r="C149" s="25"/>
      <c r="D149" s="25"/>
      <c r="E149" s="25"/>
      <c r="F149" s="25"/>
      <c r="G149" s="24">
        <v>15</v>
      </c>
      <c r="H149" s="25"/>
      <c r="I149" s="25"/>
      <c r="J149" s="25"/>
      <c r="K149" s="25"/>
      <c r="L149" s="25"/>
      <c r="M149" s="25"/>
      <c r="N149" s="25"/>
      <c r="O149" s="25"/>
      <c r="P149" s="23"/>
      <c r="Q149" s="25"/>
      <c r="R149" s="25"/>
      <c r="S149" s="25"/>
      <c r="T149" s="25"/>
      <c r="U149" s="25"/>
      <c r="V149" s="23"/>
      <c r="W149" s="25"/>
      <c r="X149" s="25"/>
      <c r="Y149" s="25"/>
      <c r="Z149" s="25"/>
      <c r="AA149" s="160">
        <f t="shared" si="14"/>
        <v>15</v>
      </c>
    </row>
    <row r="150" spans="1:27" x14ac:dyDescent="0.25">
      <c r="A150" s="27"/>
      <c r="B150" s="27" t="s">
        <v>187</v>
      </c>
      <c r="C150" s="25"/>
      <c r="D150" s="25"/>
      <c r="E150" s="24">
        <v>15</v>
      </c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3"/>
      <c r="Q150" s="25"/>
      <c r="R150" s="25"/>
      <c r="S150" s="25"/>
      <c r="T150" s="25"/>
      <c r="U150" s="25"/>
      <c r="V150" s="23"/>
      <c r="W150" s="25"/>
      <c r="X150" s="25"/>
      <c r="Y150" s="25"/>
      <c r="Z150" s="25"/>
      <c r="AA150" s="160">
        <f t="shared" si="14"/>
        <v>15</v>
      </c>
    </row>
    <row r="151" spans="1:27" x14ac:dyDescent="0.25">
      <c r="A151" s="27"/>
      <c r="B151" s="27" t="s">
        <v>188</v>
      </c>
      <c r="C151" s="25"/>
      <c r="D151" s="25"/>
      <c r="E151" s="25"/>
      <c r="F151" s="25"/>
      <c r="G151" s="25"/>
      <c r="H151" s="25"/>
      <c r="I151" s="25"/>
      <c r="J151" s="25"/>
      <c r="K151" s="24">
        <v>30</v>
      </c>
      <c r="L151" s="25"/>
      <c r="M151" s="25"/>
      <c r="N151" s="25"/>
      <c r="O151" s="25"/>
      <c r="P151" s="23"/>
      <c r="Q151" s="25"/>
      <c r="R151" s="25"/>
      <c r="S151" s="25"/>
      <c r="T151" s="25"/>
      <c r="U151" s="25"/>
      <c r="V151" s="24">
        <v>24</v>
      </c>
      <c r="W151" s="25"/>
      <c r="X151" s="25"/>
      <c r="Y151" s="25"/>
      <c r="Z151" s="25"/>
      <c r="AA151" s="160">
        <f t="shared" si="14"/>
        <v>54</v>
      </c>
    </row>
    <row r="152" spans="1:27" x14ac:dyDescent="0.25">
      <c r="C152" s="5">
        <f t="shared" ref="C152:Z152" si="15">SUM(C136:C151)</f>
        <v>1596</v>
      </c>
      <c r="D152" s="5">
        <f t="shared" si="15"/>
        <v>744</v>
      </c>
      <c r="E152" s="5">
        <f t="shared" si="15"/>
        <v>634</v>
      </c>
      <c r="F152" s="5">
        <f t="shared" si="15"/>
        <v>634</v>
      </c>
      <c r="G152" s="5">
        <f t="shared" si="15"/>
        <v>447</v>
      </c>
      <c r="H152" s="5">
        <f t="shared" si="15"/>
        <v>223</v>
      </c>
      <c r="I152" s="5">
        <f t="shared" si="15"/>
        <v>164</v>
      </c>
      <c r="J152" s="5">
        <f t="shared" si="15"/>
        <v>145</v>
      </c>
      <c r="K152" s="5">
        <f t="shared" si="15"/>
        <v>133</v>
      </c>
      <c r="L152" s="5">
        <f t="shared" si="15"/>
        <v>71</v>
      </c>
      <c r="M152" s="5">
        <f t="shared" si="15"/>
        <v>56</v>
      </c>
      <c r="N152" s="5">
        <f t="shared" si="15"/>
        <v>48</v>
      </c>
      <c r="O152" s="5">
        <f t="shared" si="15"/>
        <v>44</v>
      </c>
      <c r="P152" s="5">
        <f t="shared" si="15"/>
        <v>39</v>
      </c>
      <c r="Q152" s="5">
        <f t="shared" si="15"/>
        <v>30</v>
      </c>
      <c r="R152" s="5">
        <f t="shared" si="15"/>
        <v>30</v>
      </c>
      <c r="S152" s="5">
        <f t="shared" si="15"/>
        <v>27</v>
      </c>
      <c r="T152" s="5">
        <f t="shared" si="15"/>
        <v>25</v>
      </c>
      <c r="U152" s="5">
        <f t="shared" si="15"/>
        <v>25</v>
      </c>
      <c r="V152" s="5">
        <f t="shared" si="15"/>
        <v>24</v>
      </c>
      <c r="W152" s="5">
        <f t="shared" si="15"/>
        <v>20</v>
      </c>
      <c r="X152" s="5">
        <f t="shared" si="15"/>
        <v>14</v>
      </c>
      <c r="Y152" s="5">
        <f t="shared" si="15"/>
        <v>9</v>
      </c>
      <c r="Z152" s="5">
        <f t="shared" si="15"/>
        <v>6</v>
      </c>
      <c r="AA152" s="5">
        <f>SUM(AA137:AA151)</f>
        <v>875</v>
      </c>
    </row>
    <row r="154" spans="1:27" x14ac:dyDescent="0.25">
      <c r="C154" s="30" t="s">
        <v>8</v>
      </c>
      <c r="D154" s="30" t="s">
        <v>14</v>
      </c>
      <c r="E154" s="30" t="s">
        <v>113</v>
      </c>
      <c r="F154" s="30" t="s">
        <v>12</v>
      </c>
      <c r="G154" s="30" t="s">
        <v>85</v>
      </c>
      <c r="H154" s="30" t="s">
        <v>126</v>
      </c>
      <c r="I154" s="30" t="s">
        <v>105</v>
      </c>
      <c r="J154" s="28" t="s">
        <v>150</v>
      </c>
      <c r="K154" s="30" t="s">
        <v>83</v>
      </c>
      <c r="L154" s="28" t="s">
        <v>192</v>
      </c>
      <c r="M154" s="30" t="s">
        <v>132</v>
      </c>
      <c r="N154" s="28" t="s">
        <v>264</v>
      </c>
      <c r="O154" s="30" t="s">
        <v>189</v>
      </c>
      <c r="P154" s="28" t="s">
        <v>337</v>
      </c>
      <c r="Q154" s="28" t="s">
        <v>238</v>
      </c>
      <c r="R154" s="28" t="s">
        <v>259</v>
      </c>
      <c r="S154" s="28" t="s">
        <v>313</v>
      </c>
      <c r="T154" s="28" t="s">
        <v>239</v>
      </c>
      <c r="U154" s="28" t="s">
        <v>26</v>
      </c>
      <c r="V154" s="28" t="s">
        <v>351</v>
      </c>
      <c r="W154" s="28" t="s">
        <v>263</v>
      </c>
      <c r="X154" s="28" t="s">
        <v>315</v>
      </c>
      <c r="Y154" s="30" t="s">
        <v>190</v>
      </c>
      <c r="Z154" s="28" t="s">
        <v>314</v>
      </c>
    </row>
    <row r="155" spans="1:27" x14ac:dyDescent="0.25">
      <c r="C155" s="160">
        <v>1596</v>
      </c>
      <c r="D155" s="160">
        <v>744</v>
      </c>
      <c r="E155" s="160">
        <v>634</v>
      </c>
      <c r="F155" s="160">
        <v>634</v>
      </c>
      <c r="G155" s="160">
        <v>447</v>
      </c>
      <c r="H155" s="160">
        <v>223</v>
      </c>
      <c r="I155" s="160">
        <v>164</v>
      </c>
      <c r="J155" s="160">
        <v>133</v>
      </c>
      <c r="K155" s="160">
        <v>145</v>
      </c>
      <c r="L155" s="160">
        <v>56</v>
      </c>
      <c r="M155" s="160">
        <v>71</v>
      </c>
      <c r="N155" s="160">
        <v>48</v>
      </c>
      <c r="O155" s="160">
        <v>44</v>
      </c>
      <c r="P155" s="160">
        <v>39</v>
      </c>
      <c r="Q155" s="160">
        <v>25</v>
      </c>
      <c r="R155" s="160">
        <v>30</v>
      </c>
      <c r="S155" s="160">
        <v>30</v>
      </c>
      <c r="T155" s="160">
        <v>27</v>
      </c>
      <c r="U155" s="160">
        <v>25</v>
      </c>
      <c r="V155" s="160">
        <v>24</v>
      </c>
      <c r="W155" s="160">
        <v>20</v>
      </c>
      <c r="X155" s="160">
        <v>14</v>
      </c>
      <c r="Y155" s="160">
        <v>9</v>
      </c>
      <c r="Z155" s="160">
        <v>6</v>
      </c>
    </row>
    <row r="156" spans="1:27" x14ac:dyDescent="0.25">
      <c r="A156" s="110" t="s">
        <v>8</v>
      </c>
      <c r="B156" s="27" t="s">
        <v>175</v>
      </c>
      <c r="C156" s="24">
        <v>67</v>
      </c>
      <c r="D156" s="24">
        <v>5</v>
      </c>
      <c r="E156" s="23"/>
      <c r="F156" s="24">
        <v>9</v>
      </c>
      <c r="G156" s="24">
        <v>7</v>
      </c>
      <c r="H156" s="23"/>
      <c r="I156" s="23"/>
      <c r="J156" s="23"/>
      <c r="K156" s="23"/>
      <c r="L156" s="23"/>
      <c r="M156" s="23"/>
      <c r="N156" s="23"/>
      <c r="O156" s="24">
        <v>4</v>
      </c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160">
        <f>SUM(C156:Z156)</f>
        <v>92</v>
      </c>
    </row>
    <row r="157" spans="1:27" x14ac:dyDescent="0.25">
      <c r="A157" s="27"/>
      <c r="B157" s="27" t="s">
        <v>176</v>
      </c>
      <c r="C157" s="24">
        <v>40</v>
      </c>
      <c r="D157" s="24">
        <v>9</v>
      </c>
      <c r="E157" s="23"/>
      <c r="F157" s="24">
        <v>21</v>
      </c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160">
        <f t="shared" ref="AA157:AA170" si="16">SUM(C157:Z157)</f>
        <v>70</v>
      </c>
    </row>
    <row r="158" spans="1:27" x14ac:dyDescent="0.25">
      <c r="A158" s="27"/>
      <c r="B158" s="27" t="s">
        <v>177</v>
      </c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160">
        <f t="shared" si="16"/>
        <v>0</v>
      </c>
    </row>
    <row r="159" spans="1:27" x14ac:dyDescent="0.25">
      <c r="A159" s="27"/>
      <c r="B159" s="27" t="s">
        <v>178</v>
      </c>
      <c r="C159" s="23"/>
      <c r="D159" s="24">
        <v>36</v>
      </c>
      <c r="E159" s="23"/>
      <c r="F159" s="24">
        <v>15</v>
      </c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4">
        <v>10</v>
      </c>
      <c r="R159" s="23"/>
      <c r="S159" s="23"/>
      <c r="T159" s="23"/>
      <c r="U159" s="23"/>
      <c r="V159" s="23"/>
      <c r="W159" s="23"/>
      <c r="X159" s="23"/>
      <c r="Y159" s="23"/>
      <c r="Z159" s="23"/>
      <c r="AA159" s="160">
        <f t="shared" si="16"/>
        <v>61</v>
      </c>
    </row>
    <row r="160" spans="1:27" x14ac:dyDescent="0.25">
      <c r="A160" s="27"/>
      <c r="B160" s="27" t="s">
        <v>179</v>
      </c>
      <c r="C160" s="24">
        <v>66</v>
      </c>
      <c r="D160" s="23"/>
      <c r="E160" s="24">
        <v>16</v>
      </c>
      <c r="F160" s="23"/>
      <c r="G160" s="24">
        <v>20</v>
      </c>
      <c r="H160" s="23"/>
      <c r="I160" s="23"/>
      <c r="J160" s="23"/>
      <c r="K160" s="23"/>
      <c r="L160" s="24">
        <v>54</v>
      </c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160">
        <f t="shared" si="16"/>
        <v>156</v>
      </c>
    </row>
    <row r="161" spans="1:40" x14ac:dyDescent="0.25">
      <c r="A161" s="27"/>
      <c r="B161" s="27" t="s">
        <v>180</v>
      </c>
      <c r="C161" s="24">
        <v>66</v>
      </c>
      <c r="D161" s="23"/>
      <c r="E161" s="24">
        <v>41</v>
      </c>
      <c r="F161" s="24">
        <v>1</v>
      </c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160">
        <f t="shared" si="16"/>
        <v>108</v>
      </c>
    </row>
    <row r="162" spans="1:40" x14ac:dyDescent="0.25">
      <c r="A162" s="27"/>
      <c r="B162" s="27" t="s">
        <v>181</v>
      </c>
      <c r="C162" s="24">
        <v>27</v>
      </c>
      <c r="D162" s="23"/>
      <c r="E162" s="24">
        <v>13</v>
      </c>
      <c r="F162" s="23"/>
      <c r="G162" s="23"/>
      <c r="H162" s="23"/>
      <c r="I162" s="23"/>
      <c r="J162" s="23"/>
      <c r="K162" s="23"/>
      <c r="L162" s="24">
        <v>11</v>
      </c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160">
        <f t="shared" si="16"/>
        <v>51</v>
      </c>
    </row>
    <row r="163" spans="1:40" x14ac:dyDescent="0.25">
      <c r="A163" s="27"/>
      <c r="B163" s="27" t="s">
        <v>182</v>
      </c>
      <c r="C163" s="24">
        <v>107</v>
      </c>
      <c r="D163" s="23"/>
      <c r="E163" s="24">
        <v>7</v>
      </c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160">
        <f t="shared" si="16"/>
        <v>114</v>
      </c>
    </row>
    <row r="164" spans="1:40" x14ac:dyDescent="0.25">
      <c r="A164" s="27"/>
      <c r="B164" s="27" t="s">
        <v>183</v>
      </c>
      <c r="C164" s="23"/>
      <c r="D164" s="24">
        <v>23</v>
      </c>
      <c r="E164" s="23"/>
      <c r="F164" s="24">
        <v>15</v>
      </c>
      <c r="G164" s="24">
        <v>10</v>
      </c>
      <c r="H164" s="24">
        <v>13</v>
      </c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160">
        <f t="shared" si="16"/>
        <v>61</v>
      </c>
    </row>
    <row r="165" spans="1:40" x14ac:dyDescent="0.25">
      <c r="A165" s="27"/>
      <c r="B165" s="27" t="s">
        <v>191</v>
      </c>
      <c r="C165" s="23"/>
      <c r="D165" s="24">
        <v>15</v>
      </c>
      <c r="E165" s="24">
        <v>13</v>
      </c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160">
        <f t="shared" si="16"/>
        <v>28</v>
      </c>
    </row>
    <row r="166" spans="1:40" x14ac:dyDescent="0.25">
      <c r="A166" s="27"/>
      <c r="B166" s="27" t="s">
        <v>184</v>
      </c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160">
        <f t="shared" si="16"/>
        <v>0</v>
      </c>
    </row>
    <row r="167" spans="1:40" x14ac:dyDescent="0.25">
      <c r="A167" s="27"/>
      <c r="B167" s="27" t="s">
        <v>185</v>
      </c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160">
        <f t="shared" si="16"/>
        <v>0</v>
      </c>
    </row>
    <row r="168" spans="1:40" x14ac:dyDescent="0.25">
      <c r="A168" s="27"/>
      <c r="B168" s="27" t="s">
        <v>186</v>
      </c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160">
        <f t="shared" si="16"/>
        <v>0</v>
      </c>
    </row>
    <row r="169" spans="1:40" x14ac:dyDescent="0.25">
      <c r="A169" s="27"/>
      <c r="B169" s="27" t="s">
        <v>187</v>
      </c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160">
        <f t="shared" si="16"/>
        <v>0</v>
      </c>
    </row>
    <row r="170" spans="1:40" x14ac:dyDescent="0.25">
      <c r="A170" s="27"/>
      <c r="B170" s="27" t="s">
        <v>188</v>
      </c>
      <c r="C170" s="23"/>
      <c r="D170" s="23"/>
      <c r="E170" s="23"/>
      <c r="F170" s="23"/>
      <c r="G170" s="23"/>
      <c r="H170" s="23"/>
      <c r="I170" s="23"/>
      <c r="J170" s="24">
        <v>30</v>
      </c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160">
        <f t="shared" si="16"/>
        <v>30</v>
      </c>
    </row>
    <row r="171" spans="1:40" x14ac:dyDescent="0.25">
      <c r="C171" s="5">
        <f t="shared" ref="C171:Z171" si="17">SUM(C155:C170)</f>
        <v>1969</v>
      </c>
      <c r="D171" s="5">
        <f t="shared" si="17"/>
        <v>832</v>
      </c>
      <c r="E171" s="5">
        <f t="shared" si="17"/>
        <v>724</v>
      </c>
      <c r="F171" s="5">
        <f t="shared" si="17"/>
        <v>695</v>
      </c>
      <c r="G171" s="5">
        <f t="shared" si="17"/>
        <v>484</v>
      </c>
      <c r="H171" s="5">
        <f t="shared" si="17"/>
        <v>236</v>
      </c>
      <c r="I171" s="5">
        <f t="shared" si="17"/>
        <v>164</v>
      </c>
      <c r="J171" s="5">
        <f t="shared" si="17"/>
        <v>163</v>
      </c>
      <c r="K171" s="5">
        <f t="shared" si="17"/>
        <v>145</v>
      </c>
      <c r="L171" s="5">
        <f t="shared" si="17"/>
        <v>121</v>
      </c>
      <c r="M171" s="5">
        <f t="shared" si="17"/>
        <v>71</v>
      </c>
      <c r="N171" s="5">
        <f t="shared" si="17"/>
        <v>48</v>
      </c>
      <c r="O171" s="5">
        <f t="shared" si="17"/>
        <v>48</v>
      </c>
      <c r="P171" s="5">
        <f t="shared" si="17"/>
        <v>39</v>
      </c>
      <c r="Q171" s="5">
        <f t="shared" si="17"/>
        <v>35</v>
      </c>
      <c r="R171" s="5">
        <f t="shared" si="17"/>
        <v>30</v>
      </c>
      <c r="S171" s="5">
        <f t="shared" si="17"/>
        <v>30</v>
      </c>
      <c r="T171" s="5">
        <f t="shared" si="17"/>
        <v>27</v>
      </c>
      <c r="U171" s="5">
        <f t="shared" si="17"/>
        <v>25</v>
      </c>
      <c r="V171" s="5">
        <f t="shared" si="17"/>
        <v>24</v>
      </c>
      <c r="W171" s="5">
        <f t="shared" si="17"/>
        <v>20</v>
      </c>
      <c r="X171" s="5">
        <f t="shared" si="17"/>
        <v>14</v>
      </c>
      <c r="Y171" s="5">
        <f t="shared" si="17"/>
        <v>9</v>
      </c>
      <c r="Z171" s="5">
        <f t="shared" si="17"/>
        <v>6</v>
      </c>
      <c r="AA171" s="164">
        <f>SUM(AA156:AA170)</f>
        <v>771</v>
      </c>
    </row>
    <row r="173" spans="1:40" x14ac:dyDescent="0.25">
      <c r="C173" s="30" t="s">
        <v>8</v>
      </c>
      <c r="D173" s="30" t="s">
        <v>14</v>
      </c>
      <c r="E173" s="30" t="s">
        <v>113</v>
      </c>
      <c r="F173" s="30" t="s">
        <v>12</v>
      </c>
      <c r="G173" s="30" t="s">
        <v>85</v>
      </c>
      <c r="H173" s="28" t="s">
        <v>192</v>
      </c>
      <c r="I173" s="30" t="s">
        <v>126</v>
      </c>
      <c r="J173" s="30" t="s">
        <v>105</v>
      </c>
      <c r="K173" s="28" t="s">
        <v>150</v>
      </c>
      <c r="L173" s="30" t="s">
        <v>83</v>
      </c>
      <c r="M173" s="30" t="s">
        <v>132</v>
      </c>
      <c r="N173" s="28" t="s">
        <v>239</v>
      </c>
      <c r="O173" s="28" t="s">
        <v>189</v>
      </c>
      <c r="P173" s="28" t="s">
        <v>264</v>
      </c>
      <c r="Q173" s="28" t="s">
        <v>238</v>
      </c>
      <c r="R173" s="28" t="s">
        <v>337</v>
      </c>
      <c r="S173" s="28" t="s">
        <v>407</v>
      </c>
      <c r="T173" s="28" t="s">
        <v>259</v>
      </c>
      <c r="U173" s="28" t="s">
        <v>313</v>
      </c>
      <c r="V173" s="28" t="s">
        <v>26</v>
      </c>
      <c r="W173" s="28" t="s">
        <v>351</v>
      </c>
      <c r="X173" s="28" t="s">
        <v>263</v>
      </c>
      <c r="Y173" s="28" t="s">
        <v>315</v>
      </c>
      <c r="Z173" s="28" t="s">
        <v>443</v>
      </c>
      <c r="AA173" s="30" t="s">
        <v>190</v>
      </c>
      <c r="AB173" s="28" t="s">
        <v>422</v>
      </c>
      <c r="AC173" s="28" t="s">
        <v>314</v>
      </c>
      <c r="AF173" s="28"/>
      <c r="AG173" s="28"/>
      <c r="AH173" s="28"/>
      <c r="AI173" s="28"/>
      <c r="AJ173" s="28"/>
      <c r="AK173" s="28"/>
      <c r="AL173" s="28"/>
      <c r="AM173" s="28"/>
      <c r="AN173" s="28"/>
    </row>
    <row r="174" spans="1:40" x14ac:dyDescent="0.25">
      <c r="C174" s="160">
        <v>1969</v>
      </c>
      <c r="D174" s="160">
        <v>832</v>
      </c>
      <c r="E174" s="160">
        <v>724</v>
      </c>
      <c r="F174" s="160">
        <v>695</v>
      </c>
      <c r="G174" s="160">
        <v>484</v>
      </c>
      <c r="H174" s="160">
        <v>121</v>
      </c>
      <c r="I174" s="160">
        <v>164</v>
      </c>
      <c r="J174" s="160">
        <v>164</v>
      </c>
      <c r="K174" s="160">
        <v>163</v>
      </c>
      <c r="L174" s="160">
        <v>145</v>
      </c>
      <c r="M174" s="160">
        <v>71</v>
      </c>
      <c r="N174" s="160">
        <v>27</v>
      </c>
      <c r="O174" s="160">
        <v>48</v>
      </c>
      <c r="P174" s="160">
        <v>48</v>
      </c>
      <c r="Q174" s="160">
        <v>35</v>
      </c>
      <c r="R174" s="160">
        <v>39</v>
      </c>
      <c r="T174" s="160">
        <v>30</v>
      </c>
      <c r="U174" s="160">
        <v>30</v>
      </c>
      <c r="V174" s="160">
        <v>25</v>
      </c>
      <c r="W174" s="160">
        <v>24</v>
      </c>
      <c r="X174" s="160">
        <v>20</v>
      </c>
      <c r="Y174" s="160">
        <v>14</v>
      </c>
      <c r="AA174" s="160">
        <v>9</v>
      </c>
      <c r="AC174" s="160">
        <v>6</v>
      </c>
    </row>
    <row r="175" spans="1:40" x14ac:dyDescent="0.25">
      <c r="A175" s="110" t="s">
        <v>389</v>
      </c>
      <c r="B175" s="27" t="s">
        <v>175</v>
      </c>
      <c r="C175" s="24">
        <v>49</v>
      </c>
      <c r="D175" s="24">
        <v>10</v>
      </c>
      <c r="E175" s="23"/>
      <c r="F175" s="23"/>
      <c r="G175" s="24">
        <v>11</v>
      </c>
      <c r="H175" s="23"/>
      <c r="I175" s="23"/>
      <c r="J175" s="23"/>
      <c r="K175" s="23"/>
      <c r="L175" s="23"/>
      <c r="M175" s="23"/>
      <c r="N175" s="23"/>
      <c r="O175" s="24">
        <v>8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160">
        <f>SUM(C175:AC175)</f>
        <v>78</v>
      </c>
      <c r="AF175" s="27"/>
      <c r="AG175" s="27"/>
      <c r="AH175" s="27"/>
      <c r="AI175" s="27"/>
      <c r="AJ175" s="27"/>
      <c r="AK175" s="27"/>
      <c r="AL175" s="27"/>
      <c r="AM175" s="27"/>
      <c r="AN175" s="27"/>
    </row>
    <row r="176" spans="1:40" x14ac:dyDescent="0.25">
      <c r="A176" s="27"/>
      <c r="B176" s="27" t="s">
        <v>176</v>
      </c>
      <c r="C176" s="24">
        <v>15</v>
      </c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4">
        <v>13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160">
        <f t="shared" ref="AD176:AD189" si="18">SUM(C176:AC176)</f>
        <v>28</v>
      </c>
      <c r="AF176" s="27"/>
      <c r="AG176" s="27"/>
      <c r="AH176" s="27"/>
      <c r="AI176" s="27"/>
      <c r="AJ176" s="27"/>
      <c r="AK176" s="27"/>
      <c r="AL176" s="27"/>
      <c r="AM176" s="27"/>
      <c r="AN176" s="27"/>
    </row>
    <row r="177" spans="1:40" x14ac:dyDescent="0.25">
      <c r="A177" s="27"/>
      <c r="B177" s="27" t="s">
        <v>177</v>
      </c>
      <c r="C177" s="24">
        <v>26</v>
      </c>
      <c r="D177" s="23"/>
      <c r="E177" s="23"/>
      <c r="F177" s="23"/>
      <c r="G177" s="23"/>
      <c r="H177" s="24">
        <v>76</v>
      </c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160">
        <f t="shared" si="18"/>
        <v>102</v>
      </c>
      <c r="AF177" s="27"/>
      <c r="AG177" s="27"/>
      <c r="AH177" s="27"/>
      <c r="AI177" s="27"/>
      <c r="AJ177" s="27"/>
      <c r="AK177" s="27"/>
      <c r="AL177" s="27"/>
      <c r="AM177" s="27"/>
      <c r="AN177" s="27"/>
    </row>
    <row r="178" spans="1:40" x14ac:dyDescent="0.25">
      <c r="A178" s="27"/>
      <c r="B178" s="27" t="s">
        <v>178</v>
      </c>
      <c r="C178" s="23"/>
      <c r="D178" s="24">
        <v>27</v>
      </c>
      <c r="E178" s="23"/>
      <c r="F178" s="23"/>
      <c r="G178" s="23"/>
      <c r="H178" s="23"/>
      <c r="I178" s="23"/>
      <c r="J178" s="23"/>
      <c r="K178" s="23"/>
      <c r="L178" s="23"/>
      <c r="M178" s="23"/>
      <c r="N178" s="24">
        <v>13</v>
      </c>
      <c r="O178" s="23"/>
      <c r="P178" s="23"/>
      <c r="Q178" s="24">
        <v>10</v>
      </c>
      <c r="R178" s="23"/>
      <c r="S178" s="23"/>
      <c r="T178" s="23"/>
      <c r="U178" s="23"/>
      <c r="V178" s="23"/>
      <c r="W178" s="23"/>
      <c r="X178" s="23"/>
      <c r="Y178" s="23"/>
      <c r="Z178" s="24">
        <v>11</v>
      </c>
      <c r="AA178" s="23"/>
      <c r="AB178" s="23"/>
      <c r="AC178" s="23"/>
      <c r="AD178" s="160">
        <f t="shared" si="18"/>
        <v>61</v>
      </c>
      <c r="AF178" s="27"/>
      <c r="AG178" s="27"/>
      <c r="AH178" s="27"/>
      <c r="AI178" s="27"/>
      <c r="AJ178" s="27"/>
      <c r="AK178" s="27"/>
      <c r="AL178" s="27"/>
      <c r="AM178" s="27"/>
      <c r="AN178" s="27"/>
    </row>
    <row r="179" spans="1:40" x14ac:dyDescent="0.25">
      <c r="A179" s="27"/>
      <c r="B179" s="27" t="s">
        <v>179</v>
      </c>
      <c r="C179" s="23"/>
      <c r="D179" s="23"/>
      <c r="E179" s="23"/>
      <c r="F179" s="23"/>
      <c r="G179" s="23"/>
      <c r="H179" s="24">
        <v>56</v>
      </c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4">
        <v>24</v>
      </c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160">
        <f t="shared" si="18"/>
        <v>80</v>
      </c>
      <c r="AF179" s="27"/>
      <c r="AG179" s="27"/>
      <c r="AH179" s="27"/>
      <c r="AI179" s="27"/>
      <c r="AJ179" s="27"/>
      <c r="AK179" s="27"/>
      <c r="AL179" s="27"/>
      <c r="AM179" s="27"/>
      <c r="AN179" s="27"/>
    </row>
    <row r="180" spans="1:40" x14ac:dyDescent="0.25">
      <c r="A180" s="27"/>
      <c r="B180" s="27" t="s">
        <v>180</v>
      </c>
      <c r="C180" s="24">
        <v>25</v>
      </c>
      <c r="D180" s="23"/>
      <c r="E180" s="24">
        <v>43</v>
      </c>
      <c r="F180" s="23"/>
      <c r="G180" s="23"/>
      <c r="H180" s="24">
        <v>16</v>
      </c>
      <c r="I180" s="23"/>
      <c r="J180" s="23"/>
      <c r="K180" s="23"/>
      <c r="L180" s="23"/>
      <c r="M180" s="23"/>
      <c r="N180" s="24">
        <v>6</v>
      </c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160">
        <f t="shared" si="18"/>
        <v>90</v>
      </c>
      <c r="AF180" s="27"/>
      <c r="AG180" s="27"/>
      <c r="AH180" s="27"/>
      <c r="AI180" s="27"/>
      <c r="AJ180" s="27"/>
      <c r="AK180" s="27"/>
      <c r="AL180" s="27"/>
      <c r="AM180" s="27"/>
      <c r="AN180" s="27"/>
    </row>
    <row r="181" spans="1:40" x14ac:dyDescent="0.25">
      <c r="B181" s="27" t="s">
        <v>181</v>
      </c>
      <c r="C181" s="23"/>
      <c r="D181" s="24">
        <v>13</v>
      </c>
      <c r="E181" s="24">
        <v>15</v>
      </c>
      <c r="F181" s="23"/>
      <c r="G181" s="23"/>
      <c r="H181" s="24">
        <v>33</v>
      </c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4">
        <v>9</v>
      </c>
      <c r="AC181" s="23"/>
      <c r="AD181" s="160">
        <f t="shared" si="18"/>
        <v>70</v>
      </c>
      <c r="AF181" s="27"/>
      <c r="AG181" s="27"/>
      <c r="AH181" s="27"/>
      <c r="AI181" s="27"/>
      <c r="AJ181" s="27"/>
      <c r="AK181" s="27"/>
      <c r="AL181" s="27"/>
      <c r="AM181" s="27"/>
      <c r="AN181" s="27"/>
    </row>
    <row r="182" spans="1:40" x14ac:dyDescent="0.25">
      <c r="B182" s="27" t="s">
        <v>182</v>
      </c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160">
        <f t="shared" si="18"/>
        <v>0</v>
      </c>
      <c r="AF182" s="27"/>
      <c r="AG182" s="27"/>
      <c r="AH182" s="27"/>
      <c r="AI182" s="27"/>
      <c r="AJ182" s="27"/>
      <c r="AK182" s="27"/>
      <c r="AL182" s="27"/>
      <c r="AM182" s="27"/>
      <c r="AN182" s="27"/>
    </row>
    <row r="183" spans="1:40" x14ac:dyDescent="0.25">
      <c r="B183" s="27" t="s">
        <v>183</v>
      </c>
      <c r="C183" s="23"/>
      <c r="D183" s="24">
        <v>13</v>
      </c>
      <c r="E183" s="23"/>
      <c r="F183" s="23"/>
      <c r="G183" s="23"/>
      <c r="H183" s="23"/>
      <c r="I183" s="24">
        <v>15</v>
      </c>
      <c r="J183" s="23"/>
      <c r="K183" s="23"/>
      <c r="L183" s="23"/>
      <c r="M183" s="23"/>
      <c r="N183" s="24">
        <v>12</v>
      </c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160">
        <f t="shared" si="18"/>
        <v>40</v>
      </c>
      <c r="AF183" s="27"/>
      <c r="AG183" s="27"/>
      <c r="AH183" s="27"/>
      <c r="AI183" s="27"/>
      <c r="AJ183" s="27"/>
      <c r="AK183" s="27"/>
      <c r="AL183" s="27"/>
      <c r="AM183" s="27"/>
      <c r="AN183" s="27"/>
    </row>
    <row r="184" spans="1:40" x14ac:dyDescent="0.25">
      <c r="B184" s="27" t="s">
        <v>191</v>
      </c>
      <c r="C184" s="23"/>
      <c r="D184" s="23"/>
      <c r="E184" s="24">
        <v>15</v>
      </c>
      <c r="F184" s="23"/>
      <c r="G184" s="23"/>
      <c r="H184" s="23"/>
      <c r="I184" s="23"/>
      <c r="J184" s="23"/>
      <c r="K184" s="23"/>
      <c r="L184" s="23"/>
      <c r="M184" s="23"/>
      <c r="N184" s="24">
        <v>13</v>
      </c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160">
        <f t="shared" si="18"/>
        <v>28</v>
      </c>
      <c r="AF184" s="27"/>
      <c r="AG184" s="27"/>
      <c r="AH184" s="27"/>
      <c r="AI184" s="27"/>
      <c r="AJ184" s="27"/>
      <c r="AK184" s="27"/>
      <c r="AL184" s="27"/>
      <c r="AM184" s="27"/>
      <c r="AN184" s="27"/>
    </row>
    <row r="185" spans="1:40" x14ac:dyDescent="0.25">
      <c r="B185" s="27" t="s">
        <v>184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160">
        <f t="shared" si="18"/>
        <v>0</v>
      </c>
      <c r="AF185" s="27"/>
      <c r="AG185" s="27"/>
      <c r="AH185" s="27"/>
      <c r="AI185" s="27"/>
      <c r="AJ185" s="27"/>
      <c r="AK185" s="27"/>
      <c r="AL185" s="27"/>
      <c r="AM185" s="27"/>
      <c r="AN185" s="27"/>
    </row>
    <row r="186" spans="1:40" x14ac:dyDescent="0.25">
      <c r="B186" s="27" t="s">
        <v>185</v>
      </c>
      <c r="C186" s="23"/>
      <c r="D186" s="23"/>
      <c r="E186" s="23"/>
      <c r="F186" s="23"/>
      <c r="G186" s="23"/>
      <c r="H186" s="24">
        <v>27</v>
      </c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4">
        <v>13</v>
      </c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160">
        <f t="shared" si="18"/>
        <v>40</v>
      </c>
      <c r="AF186" s="27"/>
      <c r="AG186" s="27"/>
      <c r="AH186" s="27"/>
      <c r="AI186" s="27"/>
      <c r="AJ186" s="27"/>
      <c r="AK186" s="27"/>
      <c r="AL186" s="27"/>
      <c r="AM186" s="27"/>
      <c r="AN186" s="27"/>
    </row>
    <row r="187" spans="1:40" x14ac:dyDescent="0.25">
      <c r="B187" s="27" t="s">
        <v>186</v>
      </c>
      <c r="C187" s="23"/>
      <c r="D187" s="23"/>
      <c r="E187" s="23"/>
      <c r="F187" s="23"/>
      <c r="G187" s="24">
        <v>15</v>
      </c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160">
        <f t="shared" si="18"/>
        <v>15</v>
      </c>
      <c r="AF187" s="27"/>
      <c r="AG187" s="27"/>
      <c r="AH187" s="27"/>
      <c r="AI187" s="27"/>
      <c r="AJ187" s="27"/>
      <c r="AK187" s="27"/>
      <c r="AL187" s="27"/>
      <c r="AM187" s="27"/>
      <c r="AN187" s="27"/>
    </row>
    <row r="188" spans="1:40" x14ac:dyDescent="0.25">
      <c r="B188" s="27" t="s">
        <v>187</v>
      </c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160">
        <f t="shared" si="18"/>
        <v>0</v>
      </c>
      <c r="AF188" s="27"/>
      <c r="AG188" s="27"/>
      <c r="AH188" s="27"/>
      <c r="AI188" s="27"/>
      <c r="AJ188" s="27"/>
      <c r="AK188" s="27"/>
      <c r="AL188" s="27"/>
      <c r="AM188" s="27"/>
      <c r="AN188" s="27"/>
    </row>
    <row r="189" spans="1:40" x14ac:dyDescent="0.25">
      <c r="B189" s="27" t="s">
        <v>188</v>
      </c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4">
        <v>30</v>
      </c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60">
        <f t="shared" si="18"/>
        <v>30</v>
      </c>
      <c r="AF189" s="27"/>
      <c r="AG189" s="27"/>
      <c r="AH189" s="27"/>
      <c r="AI189" s="27"/>
      <c r="AJ189" s="27"/>
      <c r="AK189" s="27"/>
      <c r="AL189" s="27"/>
      <c r="AM189" s="27"/>
      <c r="AN189" s="27"/>
    </row>
    <row r="190" spans="1:40" x14ac:dyDescent="0.25">
      <c r="C190" s="5">
        <f t="shared" ref="C190:AC190" si="19">SUM(C174:C189)</f>
        <v>2084</v>
      </c>
      <c r="D190" s="5">
        <f t="shared" si="19"/>
        <v>895</v>
      </c>
      <c r="E190" s="5">
        <f t="shared" si="19"/>
        <v>797</v>
      </c>
      <c r="F190" s="5">
        <f t="shared" si="19"/>
        <v>695</v>
      </c>
      <c r="G190" s="5">
        <f t="shared" si="19"/>
        <v>510</v>
      </c>
      <c r="H190" s="5">
        <f t="shared" si="19"/>
        <v>329</v>
      </c>
      <c r="I190" s="5">
        <f t="shared" si="19"/>
        <v>179</v>
      </c>
      <c r="J190" s="5">
        <f t="shared" si="19"/>
        <v>164</v>
      </c>
      <c r="K190" s="5">
        <f t="shared" si="19"/>
        <v>163</v>
      </c>
      <c r="L190" s="5">
        <f t="shared" si="19"/>
        <v>145</v>
      </c>
      <c r="M190" s="5">
        <f t="shared" si="19"/>
        <v>101</v>
      </c>
      <c r="N190" s="5">
        <f t="shared" si="19"/>
        <v>71</v>
      </c>
      <c r="O190" s="5">
        <f t="shared" si="19"/>
        <v>69</v>
      </c>
      <c r="P190" s="5">
        <f t="shared" si="19"/>
        <v>48</v>
      </c>
      <c r="Q190" s="5">
        <f t="shared" si="19"/>
        <v>45</v>
      </c>
      <c r="R190" s="5">
        <f t="shared" si="19"/>
        <v>39</v>
      </c>
      <c r="S190" s="5">
        <f t="shared" si="19"/>
        <v>37</v>
      </c>
      <c r="T190" s="5">
        <f t="shared" si="19"/>
        <v>30</v>
      </c>
      <c r="U190" s="5">
        <f t="shared" si="19"/>
        <v>30</v>
      </c>
      <c r="V190" s="5">
        <f t="shared" si="19"/>
        <v>25</v>
      </c>
      <c r="W190" s="5">
        <f t="shared" si="19"/>
        <v>24</v>
      </c>
      <c r="X190" s="5">
        <f t="shared" si="19"/>
        <v>20</v>
      </c>
      <c r="Y190" s="5">
        <f t="shared" si="19"/>
        <v>14</v>
      </c>
      <c r="Z190" s="5">
        <f t="shared" si="19"/>
        <v>11</v>
      </c>
      <c r="AA190" s="5">
        <f t="shared" si="19"/>
        <v>9</v>
      </c>
      <c r="AB190" s="5">
        <f t="shared" si="19"/>
        <v>9</v>
      </c>
      <c r="AC190" s="5">
        <f t="shared" si="19"/>
        <v>6</v>
      </c>
      <c r="AD190" s="5">
        <f>SUM(AD175:AD189)</f>
        <v>662</v>
      </c>
    </row>
    <row r="192" spans="1:40" x14ac:dyDescent="0.25">
      <c r="C192" s="30" t="s">
        <v>8</v>
      </c>
      <c r="D192" s="30" t="s">
        <v>14</v>
      </c>
      <c r="E192" s="30" t="s">
        <v>113</v>
      </c>
      <c r="F192" s="30" t="s">
        <v>12</v>
      </c>
      <c r="G192" s="30" t="s">
        <v>85</v>
      </c>
      <c r="H192" s="28" t="s">
        <v>192</v>
      </c>
      <c r="I192" s="30" t="s">
        <v>126</v>
      </c>
      <c r="J192" s="30" t="s">
        <v>105</v>
      </c>
      <c r="K192" s="28" t="s">
        <v>150</v>
      </c>
      <c r="L192" s="30" t="s">
        <v>83</v>
      </c>
      <c r="M192" s="28" t="s">
        <v>189</v>
      </c>
      <c r="N192" s="30" t="s">
        <v>132</v>
      </c>
      <c r="O192" s="28" t="s">
        <v>239</v>
      </c>
      <c r="P192" s="28" t="s">
        <v>264</v>
      </c>
      <c r="Q192" s="28" t="s">
        <v>238</v>
      </c>
      <c r="R192" s="28" t="s">
        <v>407</v>
      </c>
      <c r="S192" s="28" t="s">
        <v>555</v>
      </c>
      <c r="T192" s="28" t="s">
        <v>337</v>
      </c>
      <c r="U192" s="28" t="s">
        <v>26</v>
      </c>
      <c r="V192" s="28" t="s">
        <v>259</v>
      </c>
      <c r="W192" s="28" t="s">
        <v>313</v>
      </c>
      <c r="X192" s="28" t="s">
        <v>549</v>
      </c>
      <c r="Y192" s="28" t="s">
        <v>351</v>
      </c>
      <c r="Z192" s="28" t="s">
        <v>263</v>
      </c>
      <c r="AA192" s="28" t="s">
        <v>554</v>
      </c>
      <c r="AB192" s="28" t="s">
        <v>553</v>
      </c>
      <c r="AC192" s="28" t="s">
        <v>315</v>
      </c>
      <c r="AD192" s="28" t="s">
        <v>443</v>
      </c>
      <c r="AE192" s="30" t="s">
        <v>190</v>
      </c>
      <c r="AF192" s="28" t="s">
        <v>422</v>
      </c>
      <c r="AG192" s="28" t="s">
        <v>490</v>
      </c>
      <c r="AH192" s="28" t="s">
        <v>556</v>
      </c>
      <c r="AI192" s="28" t="s">
        <v>314</v>
      </c>
      <c r="AJ192" s="28" t="s">
        <v>550</v>
      </c>
      <c r="AK192" s="28" t="s">
        <v>551</v>
      </c>
      <c r="AL192" s="28" t="s">
        <v>552</v>
      </c>
      <c r="AM192" s="30"/>
    </row>
    <row r="193" spans="1:39" x14ac:dyDescent="0.25">
      <c r="C193" s="160">
        <v>2084</v>
      </c>
      <c r="D193" s="160">
        <v>895</v>
      </c>
      <c r="E193" s="160">
        <v>797</v>
      </c>
      <c r="F193" s="160">
        <v>695</v>
      </c>
      <c r="G193" s="160">
        <v>510</v>
      </c>
      <c r="H193" s="160">
        <v>329</v>
      </c>
      <c r="I193" s="160">
        <v>179</v>
      </c>
      <c r="J193" s="160">
        <v>164</v>
      </c>
      <c r="K193" s="160">
        <v>163</v>
      </c>
      <c r="L193" s="160">
        <v>145</v>
      </c>
      <c r="M193" s="160">
        <v>69</v>
      </c>
      <c r="N193" s="160">
        <v>101</v>
      </c>
      <c r="O193" s="160">
        <v>71</v>
      </c>
      <c r="P193" s="160">
        <v>48</v>
      </c>
      <c r="Q193" s="160">
        <v>45</v>
      </c>
      <c r="R193" s="160">
        <v>37</v>
      </c>
      <c r="T193" s="160">
        <v>39</v>
      </c>
      <c r="U193" s="160">
        <v>25</v>
      </c>
      <c r="V193" s="160">
        <v>30</v>
      </c>
      <c r="W193" s="160">
        <v>30</v>
      </c>
      <c r="Y193" s="160">
        <v>24</v>
      </c>
      <c r="Z193" s="160">
        <v>20</v>
      </c>
      <c r="AC193" s="160">
        <v>14</v>
      </c>
      <c r="AD193" s="160">
        <v>11</v>
      </c>
      <c r="AE193" s="160">
        <v>9</v>
      </c>
      <c r="AF193" s="160">
        <v>9</v>
      </c>
      <c r="AI193" s="160">
        <v>6</v>
      </c>
    </row>
    <row r="194" spans="1:39" x14ac:dyDescent="0.25">
      <c r="A194" s="110" t="s">
        <v>444</v>
      </c>
      <c r="B194" s="27" t="s">
        <v>175</v>
      </c>
      <c r="C194" s="24">
        <v>43</v>
      </c>
      <c r="D194" s="24">
        <v>9</v>
      </c>
      <c r="E194" s="26"/>
      <c r="F194" s="24">
        <v>11</v>
      </c>
      <c r="G194" s="24">
        <v>13</v>
      </c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4">
        <v>8</v>
      </c>
      <c r="S194" s="26"/>
      <c r="T194" s="26"/>
      <c r="U194" s="24">
        <v>7</v>
      </c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159">
        <f>SUM(C194:AL194)</f>
        <v>91</v>
      </c>
    </row>
    <row r="195" spans="1:39" x14ac:dyDescent="0.25">
      <c r="A195" s="27"/>
      <c r="B195" s="27" t="s">
        <v>176</v>
      </c>
      <c r="C195" s="24">
        <v>15</v>
      </c>
      <c r="D195" s="26"/>
      <c r="E195" s="26"/>
      <c r="F195" s="24">
        <v>13</v>
      </c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159">
        <f t="shared" ref="AM195:AM208" si="20">SUM(C195:AL195)</f>
        <v>28</v>
      </c>
    </row>
    <row r="196" spans="1:39" x14ac:dyDescent="0.25">
      <c r="A196" s="27"/>
      <c r="B196" s="27" t="s">
        <v>177</v>
      </c>
      <c r="C196" s="24">
        <v>56</v>
      </c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159">
        <f t="shared" si="20"/>
        <v>56</v>
      </c>
    </row>
    <row r="197" spans="1:39" x14ac:dyDescent="0.25">
      <c r="A197" s="27"/>
      <c r="B197" s="27" t="s">
        <v>178</v>
      </c>
      <c r="C197" s="24">
        <v>12</v>
      </c>
      <c r="D197" s="24">
        <v>11</v>
      </c>
      <c r="E197" s="26"/>
      <c r="F197" s="24">
        <v>13</v>
      </c>
      <c r="G197" s="26"/>
      <c r="H197" s="24">
        <v>15</v>
      </c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159">
        <f t="shared" si="20"/>
        <v>51</v>
      </c>
    </row>
    <row r="198" spans="1:39" x14ac:dyDescent="0.25">
      <c r="A198" s="27"/>
      <c r="B198" s="27" t="s">
        <v>179</v>
      </c>
      <c r="C198" s="26"/>
      <c r="D198" s="24">
        <v>30</v>
      </c>
      <c r="E198" s="26"/>
      <c r="F198" s="24">
        <v>24</v>
      </c>
      <c r="G198" s="24">
        <v>42</v>
      </c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159">
        <f t="shared" si="20"/>
        <v>96</v>
      </c>
    </row>
    <row r="199" spans="1:39" x14ac:dyDescent="0.25">
      <c r="A199" s="27"/>
      <c r="B199" s="27" t="s">
        <v>180</v>
      </c>
      <c r="C199" s="26"/>
      <c r="D199" s="26"/>
      <c r="E199" s="24">
        <v>33</v>
      </c>
      <c r="F199" s="26"/>
      <c r="G199" s="26"/>
      <c r="H199" s="26"/>
      <c r="I199" s="24">
        <v>7</v>
      </c>
      <c r="J199" s="26"/>
      <c r="K199" s="26"/>
      <c r="L199" s="26"/>
      <c r="M199" s="24">
        <v>10</v>
      </c>
      <c r="N199" s="26"/>
      <c r="O199" s="24">
        <v>8</v>
      </c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159">
        <f t="shared" si="20"/>
        <v>58</v>
      </c>
    </row>
    <row r="200" spans="1:39" x14ac:dyDescent="0.25">
      <c r="B200" s="27" t="s">
        <v>181</v>
      </c>
      <c r="C200" s="26"/>
      <c r="D200" s="26"/>
      <c r="E200" s="24">
        <v>13</v>
      </c>
      <c r="F200" s="26"/>
      <c r="G200" s="26"/>
      <c r="H200" s="24">
        <v>15</v>
      </c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159">
        <f t="shared" si="20"/>
        <v>28</v>
      </c>
    </row>
    <row r="201" spans="1:39" x14ac:dyDescent="0.25">
      <c r="B201" s="27" t="s">
        <v>182</v>
      </c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159">
        <f t="shared" si="20"/>
        <v>0</v>
      </c>
    </row>
    <row r="202" spans="1:39" x14ac:dyDescent="0.25">
      <c r="B202" s="27" t="s">
        <v>183</v>
      </c>
      <c r="C202" s="26"/>
      <c r="D202" s="24">
        <v>15</v>
      </c>
      <c r="E202" s="24">
        <v>10</v>
      </c>
      <c r="F202" s="24">
        <v>20</v>
      </c>
      <c r="G202" s="24">
        <v>20</v>
      </c>
      <c r="H202" s="26"/>
      <c r="I202" s="24">
        <v>16</v>
      </c>
      <c r="J202" s="26"/>
      <c r="K202" s="26"/>
      <c r="L202" s="24">
        <v>12</v>
      </c>
      <c r="M202" s="24">
        <v>3</v>
      </c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4">
        <v>3</v>
      </c>
      <c r="Y202" s="26"/>
      <c r="Z202" s="26"/>
      <c r="AA202" s="24">
        <v>3</v>
      </c>
      <c r="AB202" s="24">
        <v>1</v>
      </c>
      <c r="AC202" s="26"/>
      <c r="AD202" s="26"/>
      <c r="AE202" s="26"/>
      <c r="AF202" s="26"/>
      <c r="AG202" s="24">
        <v>1</v>
      </c>
      <c r="AH202" s="26"/>
      <c r="AI202" s="26"/>
      <c r="AJ202" s="24">
        <v>3</v>
      </c>
      <c r="AK202" s="24">
        <v>1</v>
      </c>
      <c r="AL202" s="24">
        <v>1</v>
      </c>
      <c r="AM202" s="159">
        <f t="shared" si="20"/>
        <v>109</v>
      </c>
    </row>
    <row r="203" spans="1:39" x14ac:dyDescent="0.25">
      <c r="B203" s="27" t="s">
        <v>191</v>
      </c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4">
        <v>27</v>
      </c>
      <c r="N203" s="26"/>
      <c r="O203" s="26"/>
      <c r="P203" s="26"/>
      <c r="Q203" s="26"/>
      <c r="R203" s="26"/>
      <c r="S203" s="24">
        <v>25</v>
      </c>
      <c r="T203" s="26"/>
      <c r="U203" s="26"/>
      <c r="V203" s="26"/>
      <c r="W203" s="26"/>
      <c r="X203" s="26"/>
      <c r="Y203" s="26"/>
      <c r="Z203" s="26"/>
      <c r="AA203" s="24">
        <v>1</v>
      </c>
      <c r="AB203" s="24">
        <v>17</v>
      </c>
      <c r="AC203" s="26"/>
      <c r="AD203" s="26"/>
      <c r="AE203" s="26"/>
      <c r="AF203" s="26"/>
      <c r="AG203" s="24">
        <v>6</v>
      </c>
      <c r="AH203" s="24">
        <v>7</v>
      </c>
      <c r="AI203" s="26"/>
      <c r="AJ203" s="26"/>
      <c r="AK203" s="26"/>
      <c r="AL203" s="26"/>
      <c r="AM203" s="159">
        <f t="shared" si="20"/>
        <v>83</v>
      </c>
    </row>
    <row r="204" spans="1:39" x14ac:dyDescent="0.25">
      <c r="B204" s="27" t="s">
        <v>184</v>
      </c>
      <c r="C204" s="26"/>
      <c r="D204" s="26"/>
      <c r="E204" s="24">
        <v>15</v>
      </c>
      <c r="F204" s="26"/>
      <c r="G204" s="26"/>
      <c r="H204" s="26"/>
      <c r="I204" s="24">
        <v>12</v>
      </c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4">
        <v>13</v>
      </c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159">
        <f t="shared" si="20"/>
        <v>40</v>
      </c>
    </row>
    <row r="205" spans="1:39" x14ac:dyDescent="0.25">
      <c r="B205" s="27" t="s">
        <v>185</v>
      </c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4">
        <v>15</v>
      </c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159">
        <f t="shared" si="20"/>
        <v>15</v>
      </c>
    </row>
    <row r="206" spans="1:39" x14ac:dyDescent="0.25">
      <c r="B206" s="27" t="s">
        <v>186</v>
      </c>
      <c r="C206" s="26"/>
      <c r="D206" s="26"/>
      <c r="E206" s="26"/>
      <c r="F206" s="26"/>
      <c r="G206" s="24">
        <v>15</v>
      </c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4">
        <v>13</v>
      </c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159">
        <f t="shared" si="20"/>
        <v>28</v>
      </c>
    </row>
    <row r="207" spans="1:39" x14ac:dyDescent="0.25">
      <c r="B207" s="27" t="s">
        <v>187</v>
      </c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159">
        <f t="shared" si="20"/>
        <v>0</v>
      </c>
    </row>
    <row r="208" spans="1:39" x14ac:dyDescent="0.25">
      <c r="B208" s="27" t="s">
        <v>188</v>
      </c>
      <c r="C208" s="26"/>
      <c r="D208" s="26"/>
      <c r="E208" s="24">
        <v>30</v>
      </c>
      <c r="F208" s="26"/>
      <c r="G208" s="24">
        <v>62</v>
      </c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4">
        <v>18</v>
      </c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159">
        <f t="shared" si="20"/>
        <v>110</v>
      </c>
    </row>
    <row r="209" spans="1:39" x14ac:dyDescent="0.25">
      <c r="C209" s="5">
        <f t="shared" ref="C209:AL209" si="21">SUM(C193:C208)</f>
        <v>2210</v>
      </c>
      <c r="D209" s="5">
        <f t="shared" si="21"/>
        <v>960</v>
      </c>
      <c r="E209" s="5">
        <f t="shared" si="21"/>
        <v>898</v>
      </c>
      <c r="F209" s="5">
        <f t="shared" si="21"/>
        <v>776</v>
      </c>
      <c r="G209" s="5">
        <f t="shared" si="21"/>
        <v>662</v>
      </c>
      <c r="H209" s="5">
        <f t="shared" si="21"/>
        <v>359</v>
      </c>
      <c r="I209" s="5">
        <f t="shared" si="21"/>
        <v>214</v>
      </c>
      <c r="J209" s="5">
        <f t="shared" si="21"/>
        <v>164</v>
      </c>
      <c r="K209" s="5">
        <f t="shared" si="21"/>
        <v>163</v>
      </c>
      <c r="L209" s="5">
        <f t="shared" si="21"/>
        <v>157</v>
      </c>
      <c r="M209" s="5">
        <f t="shared" si="21"/>
        <v>109</v>
      </c>
      <c r="N209" s="5">
        <f t="shared" si="21"/>
        <v>101</v>
      </c>
      <c r="O209" s="5">
        <f t="shared" si="21"/>
        <v>79</v>
      </c>
      <c r="P209" s="5">
        <f t="shared" si="21"/>
        <v>48</v>
      </c>
      <c r="Q209" s="5">
        <f t="shared" si="21"/>
        <v>45</v>
      </c>
      <c r="R209" s="5">
        <f t="shared" si="21"/>
        <v>45</v>
      </c>
      <c r="S209" s="5">
        <f t="shared" si="21"/>
        <v>43</v>
      </c>
      <c r="T209" s="5">
        <f t="shared" si="21"/>
        <v>39</v>
      </c>
      <c r="U209" s="5">
        <f t="shared" si="21"/>
        <v>32</v>
      </c>
      <c r="V209" s="5">
        <f t="shared" si="21"/>
        <v>30</v>
      </c>
      <c r="W209" s="5">
        <f t="shared" si="21"/>
        <v>30</v>
      </c>
      <c r="X209" s="5">
        <f t="shared" si="21"/>
        <v>29</v>
      </c>
      <c r="Y209" s="5">
        <f t="shared" si="21"/>
        <v>24</v>
      </c>
      <c r="Z209" s="5">
        <f t="shared" si="21"/>
        <v>20</v>
      </c>
      <c r="AA209" s="5">
        <f t="shared" si="21"/>
        <v>19</v>
      </c>
      <c r="AB209" s="5">
        <f t="shared" si="21"/>
        <v>18</v>
      </c>
      <c r="AC209" s="5">
        <f t="shared" si="21"/>
        <v>14</v>
      </c>
      <c r="AD209" s="5">
        <f t="shared" si="21"/>
        <v>11</v>
      </c>
      <c r="AE209" s="5">
        <f t="shared" si="21"/>
        <v>9</v>
      </c>
      <c r="AF209" s="5">
        <f t="shared" si="21"/>
        <v>9</v>
      </c>
      <c r="AG209" s="5">
        <f t="shared" si="21"/>
        <v>7</v>
      </c>
      <c r="AH209" s="5">
        <f t="shared" si="21"/>
        <v>7</v>
      </c>
      <c r="AI209" s="5">
        <f t="shared" si="21"/>
        <v>6</v>
      </c>
      <c r="AJ209" s="5">
        <f t="shared" si="21"/>
        <v>3</v>
      </c>
      <c r="AK209" s="5">
        <f t="shared" si="21"/>
        <v>1</v>
      </c>
      <c r="AL209" s="5">
        <f t="shared" si="21"/>
        <v>1</v>
      </c>
      <c r="AM209" s="5">
        <f>SUM(AM194:AM208)</f>
        <v>793</v>
      </c>
    </row>
    <row r="211" spans="1:39" x14ac:dyDescent="0.25">
      <c r="C211" s="30" t="s">
        <v>8</v>
      </c>
      <c r="D211" s="30" t="s">
        <v>14</v>
      </c>
      <c r="E211" s="30" t="s">
        <v>113</v>
      </c>
      <c r="F211" s="30" t="s">
        <v>12</v>
      </c>
      <c r="G211" s="30" t="s">
        <v>85</v>
      </c>
      <c r="H211" s="28" t="s">
        <v>192</v>
      </c>
      <c r="I211" s="30" t="s">
        <v>126</v>
      </c>
      <c r="J211" s="28" t="s">
        <v>150</v>
      </c>
      <c r="K211" s="30" t="s">
        <v>105</v>
      </c>
      <c r="L211" s="30" t="s">
        <v>83</v>
      </c>
      <c r="M211" s="28" t="s">
        <v>189</v>
      </c>
      <c r="N211" s="30" t="s">
        <v>132</v>
      </c>
      <c r="O211" s="28" t="s">
        <v>239</v>
      </c>
      <c r="P211" s="28" t="s">
        <v>264</v>
      </c>
      <c r="Q211" s="28" t="s">
        <v>238</v>
      </c>
      <c r="R211" s="28" t="s">
        <v>407</v>
      </c>
      <c r="S211" s="28" t="s">
        <v>555</v>
      </c>
      <c r="T211" s="28" t="s">
        <v>337</v>
      </c>
      <c r="U211" s="28" t="s">
        <v>26</v>
      </c>
      <c r="V211" s="28" t="s">
        <v>259</v>
      </c>
      <c r="W211" s="28" t="s">
        <v>313</v>
      </c>
      <c r="X211" s="28" t="s">
        <v>549</v>
      </c>
      <c r="Y211" s="28" t="s">
        <v>351</v>
      </c>
      <c r="Z211" s="28" t="s">
        <v>263</v>
      </c>
      <c r="AA211" s="28" t="s">
        <v>443</v>
      </c>
      <c r="AB211" s="28" t="s">
        <v>554</v>
      </c>
      <c r="AC211" s="28" t="s">
        <v>553</v>
      </c>
      <c r="AD211" s="28" t="s">
        <v>314</v>
      </c>
      <c r="AE211" s="28" t="s">
        <v>315</v>
      </c>
      <c r="AF211" s="30" t="s">
        <v>190</v>
      </c>
      <c r="AG211" s="28" t="s">
        <v>422</v>
      </c>
      <c r="AH211" s="28" t="s">
        <v>490</v>
      </c>
      <c r="AI211" s="28" t="s">
        <v>556</v>
      </c>
      <c r="AJ211" s="28" t="s">
        <v>550</v>
      </c>
      <c r="AK211" s="28" t="s">
        <v>551</v>
      </c>
      <c r="AL211" s="28" t="s">
        <v>552</v>
      </c>
    </row>
    <row r="212" spans="1:39" x14ac:dyDescent="0.25">
      <c r="C212" s="160">
        <v>2210</v>
      </c>
      <c r="D212" s="160">
        <v>960</v>
      </c>
      <c r="E212" s="160">
        <v>898</v>
      </c>
      <c r="F212" s="160">
        <v>776</v>
      </c>
      <c r="G212" s="160">
        <v>662</v>
      </c>
      <c r="H212" s="160">
        <v>359</v>
      </c>
      <c r="I212" s="160">
        <v>214</v>
      </c>
      <c r="J212" s="160">
        <v>163</v>
      </c>
      <c r="K212" s="160">
        <v>164</v>
      </c>
      <c r="L212" s="160">
        <v>157</v>
      </c>
      <c r="M212" s="160">
        <v>109</v>
      </c>
      <c r="N212" s="160">
        <v>101</v>
      </c>
      <c r="O212" s="160">
        <v>79</v>
      </c>
      <c r="P212" s="160">
        <v>48</v>
      </c>
      <c r="Q212" s="160">
        <v>45</v>
      </c>
      <c r="R212" s="160">
        <v>45</v>
      </c>
      <c r="S212" s="160">
        <v>43</v>
      </c>
      <c r="T212" s="160">
        <v>39</v>
      </c>
      <c r="U212" s="160">
        <v>32</v>
      </c>
      <c r="V212" s="160">
        <v>30</v>
      </c>
      <c r="W212" s="160">
        <v>30</v>
      </c>
      <c r="X212" s="160">
        <v>29</v>
      </c>
      <c r="Y212" s="160">
        <v>24</v>
      </c>
      <c r="Z212" s="160">
        <v>20</v>
      </c>
      <c r="AA212" s="160">
        <v>11</v>
      </c>
      <c r="AB212" s="160">
        <v>19</v>
      </c>
      <c r="AC212" s="160">
        <v>18</v>
      </c>
      <c r="AD212" s="160">
        <v>6</v>
      </c>
      <c r="AE212" s="160">
        <v>14</v>
      </c>
      <c r="AF212" s="160">
        <v>9</v>
      </c>
      <c r="AG212" s="160">
        <v>9</v>
      </c>
      <c r="AH212" s="160">
        <v>7</v>
      </c>
      <c r="AI212" s="160">
        <v>7</v>
      </c>
      <c r="AJ212" s="160">
        <v>3</v>
      </c>
      <c r="AK212" s="160">
        <v>1</v>
      </c>
      <c r="AL212" s="160">
        <v>1</v>
      </c>
    </row>
    <row r="213" spans="1:39" x14ac:dyDescent="0.25">
      <c r="A213" s="110" t="s">
        <v>545</v>
      </c>
      <c r="B213" s="27" t="s">
        <v>175</v>
      </c>
      <c r="C213" s="24">
        <v>27</v>
      </c>
      <c r="D213" s="24">
        <v>13</v>
      </c>
      <c r="E213" s="23"/>
      <c r="F213" s="24">
        <v>10</v>
      </c>
      <c r="G213" s="23"/>
      <c r="H213" s="23"/>
      <c r="I213" s="23"/>
      <c r="J213" s="23"/>
      <c r="K213" s="23"/>
      <c r="L213" s="23"/>
      <c r="M213" s="23"/>
      <c r="N213" s="23"/>
      <c r="O213" s="23"/>
      <c r="P213" s="24">
        <v>11</v>
      </c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160">
        <f t="shared" ref="AM213:AM228" si="22">SUM(C213:AL213)</f>
        <v>61</v>
      </c>
    </row>
    <row r="214" spans="1:39" x14ac:dyDescent="0.25">
      <c r="A214" s="110" t="s">
        <v>557</v>
      </c>
      <c r="B214" s="27" t="s">
        <v>176</v>
      </c>
      <c r="C214" s="23"/>
      <c r="D214" s="24">
        <v>15</v>
      </c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160">
        <f t="shared" si="22"/>
        <v>15</v>
      </c>
    </row>
    <row r="215" spans="1:39" x14ac:dyDescent="0.25">
      <c r="A215" s="110" t="s">
        <v>558</v>
      </c>
      <c r="B215" s="27" t="s">
        <v>177</v>
      </c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160">
        <f t="shared" si="22"/>
        <v>0</v>
      </c>
    </row>
    <row r="216" spans="1:39" x14ac:dyDescent="0.25">
      <c r="B216" s="27" t="s">
        <v>178</v>
      </c>
      <c r="C216" s="23"/>
      <c r="D216" s="24">
        <v>27</v>
      </c>
      <c r="E216" s="23"/>
      <c r="F216" s="23"/>
      <c r="G216" s="23"/>
      <c r="H216" s="23"/>
      <c r="I216" s="23"/>
      <c r="J216" s="23"/>
      <c r="K216" s="24">
        <v>13</v>
      </c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160">
        <f t="shared" si="22"/>
        <v>40</v>
      </c>
    </row>
    <row r="217" spans="1:39" x14ac:dyDescent="0.25">
      <c r="B217" s="27" t="s">
        <v>179</v>
      </c>
      <c r="C217" s="24">
        <v>30</v>
      </c>
      <c r="D217" s="23"/>
      <c r="E217" s="23"/>
      <c r="F217" s="23"/>
      <c r="G217" s="24">
        <v>26</v>
      </c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160">
        <f t="shared" si="22"/>
        <v>56</v>
      </c>
    </row>
    <row r="218" spans="1:39" x14ac:dyDescent="0.25">
      <c r="B218" s="27" t="s">
        <v>180</v>
      </c>
      <c r="C218" s="24">
        <v>13</v>
      </c>
      <c r="D218" s="23"/>
      <c r="E218" s="24">
        <v>15</v>
      </c>
      <c r="F218" s="23"/>
      <c r="G218" s="24">
        <v>10</v>
      </c>
      <c r="H218" s="23"/>
      <c r="I218" s="23"/>
      <c r="J218" s="23"/>
      <c r="K218" s="23"/>
      <c r="L218" s="23"/>
      <c r="M218" s="23"/>
      <c r="N218" s="23"/>
      <c r="O218" s="23"/>
      <c r="P218" s="24">
        <v>11</v>
      </c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4">
        <v>9</v>
      </c>
      <c r="AB218" s="23"/>
      <c r="AC218" s="23"/>
      <c r="AD218" s="24">
        <v>12</v>
      </c>
      <c r="AE218" s="23"/>
      <c r="AF218" s="23"/>
      <c r="AG218" s="23"/>
      <c r="AH218" s="23"/>
      <c r="AI218" s="23"/>
      <c r="AJ218" s="23"/>
      <c r="AK218" s="23"/>
      <c r="AL218" s="23"/>
      <c r="AM218" s="160">
        <f t="shared" si="22"/>
        <v>70</v>
      </c>
    </row>
    <row r="219" spans="1:39" x14ac:dyDescent="0.25">
      <c r="B219" s="27" t="s">
        <v>181</v>
      </c>
      <c r="C219" s="24">
        <v>15</v>
      </c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160">
        <f t="shared" si="22"/>
        <v>15</v>
      </c>
    </row>
    <row r="220" spans="1:39" x14ac:dyDescent="0.25">
      <c r="B220" s="27" t="s">
        <v>182</v>
      </c>
      <c r="C220" s="24">
        <v>28</v>
      </c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160">
        <f t="shared" si="22"/>
        <v>28</v>
      </c>
    </row>
    <row r="221" spans="1:39" x14ac:dyDescent="0.25">
      <c r="B221" s="27" t="s">
        <v>183</v>
      </c>
      <c r="C221" s="23"/>
      <c r="D221" s="24">
        <v>12</v>
      </c>
      <c r="E221" s="23"/>
      <c r="F221" s="23"/>
      <c r="G221" s="23"/>
      <c r="H221" s="23"/>
      <c r="I221" s="24">
        <v>13</v>
      </c>
      <c r="J221" s="23"/>
      <c r="K221" s="23"/>
      <c r="L221" s="24">
        <v>15</v>
      </c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160">
        <f t="shared" si="22"/>
        <v>40</v>
      </c>
    </row>
    <row r="222" spans="1:39" x14ac:dyDescent="0.25">
      <c r="B222" s="27" t="s">
        <v>191</v>
      </c>
      <c r="C222" s="23"/>
      <c r="D222" s="24">
        <v>15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160">
        <f t="shared" si="22"/>
        <v>15</v>
      </c>
    </row>
    <row r="223" spans="1:39" x14ac:dyDescent="0.25">
      <c r="B223" s="27" t="s">
        <v>184</v>
      </c>
      <c r="C223" s="23"/>
      <c r="D223" s="23"/>
      <c r="E223" s="24">
        <v>15</v>
      </c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160">
        <f t="shared" si="22"/>
        <v>15</v>
      </c>
    </row>
    <row r="224" spans="1:39" x14ac:dyDescent="0.25">
      <c r="B224" s="27" t="s">
        <v>185</v>
      </c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160">
        <f t="shared" si="22"/>
        <v>0</v>
      </c>
    </row>
    <row r="225" spans="1:39" x14ac:dyDescent="0.25">
      <c r="B225" s="27" t="s">
        <v>186</v>
      </c>
      <c r="C225" s="23"/>
      <c r="D225" s="23"/>
      <c r="E225" s="23"/>
      <c r="F225" s="23"/>
      <c r="G225" s="24">
        <v>15</v>
      </c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160">
        <f t="shared" si="22"/>
        <v>15</v>
      </c>
    </row>
    <row r="226" spans="1:39" x14ac:dyDescent="0.25">
      <c r="B226" s="27" t="s">
        <v>187</v>
      </c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160">
        <f t="shared" si="22"/>
        <v>0</v>
      </c>
    </row>
    <row r="227" spans="1:39" x14ac:dyDescent="0.25">
      <c r="B227" s="27" t="s">
        <v>188</v>
      </c>
      <c r="C227" s="23"/>
      <c r="D227" s="23"/>
      <c r="E227" s="23"/>
      <c r="F227" s="23"/>
      <c r="G227" s="23"/>
      <c r="H227" s="23"/>
      <c r="I227" s="23"/>
      <c r="J227" s="24">
        <v>30</v>
      </c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160">
        <f t="shared" si="22"/>
        <v>30</v>
      </c>
    </row>
    <row r="228" spans="1:39" x14ac:dyDescent="0.25">
      <c r="B228" s="27" t="s">
        <v>58</v>
      </c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160">
        <f t="shared" si="22"/>
        <v>0</v>
      </c>
    </row>
    <row r="229" spans="1:39" x14ac:dyDescent="0.25">
      <c r="C229" s="5">
        <f t="shared" ref="C229:AL229" si="23">SUM(C212:C228)</f>
        <v>2323</v>
      </c>
      <c r="D229" s="5">
        <f t="shared" si="23"/>
        <v>1042</v>
      </c>
      <c r="E229" s="5">
        <f t="shared" si="23"/>
        <v>928</v>
      </c>
      <c r="F229" s="5">
        <f t="shared" si="23"/>
        <v>786</v>
      </c>
      <c r="G229" s="5">
        <f t="shared" si="23"/>
        <v>713</v>
      </c>
      <c r="H229" s="5">
        <f t="shared" si="23"/>
        <v>359</v>
      </c>
      <c r="I229" s="5">
        <f t="shared" si="23"/>
        <v>227</v>
      </c>
      <c r="J229" s="5">
        <f t="shared" si="23"/>
        <v>193</v>
      </c>
      <c r="K229" s="5">
        <f t="shared" si="23"/>
        <v>177</v>
      </c>
      <c r="L229" s="5">
        <f t="shared" si="23"/>
        <v>172</v>
      </c>
      <c r="M229" s="5">
        <f t="shared" si="23"/>
        <v>109</v>
      </c>
      <c r="N229" s="5">
        <f t="shared" si="23"/>
        <v>101</v>
      </c>
      <c r="O229" s="5">
        <f t="shared" si="23"/>
        <v>79</v>
      </c>
      <c r="P229" s="5">
        <f t="shared" si="23"/>
        <v>70</v>
      </c>
      <c r="Q229" s="5">
        <f t="shared" si="23"/>
        <v>45</v>
      </c>
      <c r="R229" s="5">
        <f t="shared" si="23"/>
        <v>45</v>
      </c>
      <c r="S229" s="5">
        <f t="shared" si="23"/>
        <v>43</v>
      </c>
      <c r="T229" s="5">
        <f t="shared" si="23"/>
        <v>39</v>
      </c>
      <c r="U229" s="5">
        <f t="shared" si="23"/>
        <v>32</v>
      </c>
      <c r="V229" s="5">
        <f t="shared" si="23"/>
        <v>30</v>
      </c>
      <c r="W229" s="5">
        <f t="shared" si="23"/>
        <v>30</v>
      </c>
      <c r="X229" s="5">
        <f t="shared" si="23"/>
        <v>29</v>
      </c>
      <c r="Y229" s="5">
        <f t="shared" si="23"/>
        <v>24</v>
      </c>
      <c r="Z229" s="5">
        <f t="shared" si="23"/>
        <v>20</v>
      </c>
      <c r="AA229" s="5">
        <f t="shared" si="23"/>
        <v>20</v>
      </c>
      <c r="AB229" s="5">
        <f t="shared" si="23"/>
        <v>19</v>
      </c>
      <c r="AC229" s="5">
        <f t="shared" si="23"/>
        <v>18</v>
      </c>
      <c r="AD229" s="5">
        <f t="shared" si="23"/>
        <v>18</v>
      </c>
      <c r="AE229" s="5">
        <f t="shared" si="23"/>
        <v>14</v>
      </c>
      <c r="AF229" s="5">
        <f t="shared" si="23"/>
        <v>9</v>
      </c>
      <c r="AG229" s="5">
        <f t="shared" si="23"/>
        <v>9</v>
      </c>
      <c r="AH229" s="5">
        <f t="shared" si="23"/>
        <v>7</v>
      </c>
      <c r="AI229" s="5">
        <f t="shared" si="23"/>
        <v>7</v>
      </c>
      <c r="AJ229" s="5">
        <f t="shared" si="23"/>
        <v>3</v>
      </c>
      <c r="AK229" s="5">
        <f t="shared" si="23"/>
        <v>1</v>
      </c>
      <c r="AL229" s="5">
        <f t="shared" si="23"/>
        <v>1</v>
      </c>
      <c r="AM229" s="5">
        <f t="shared" ref="AM229" si="24">SUM(AM212:AM228)</f>
        <v>400</v>
      </c>
    </row>
    <row r="231" spans="1:39" x14ac:dyDescent="0.25">
      <c r="C231" s="30" t="s">
        <v>8</v>
      </c>
      <c r="D231" s="30" t="s">
        <v>14</v>
      </c>
      <c r="E231" s="30" t="s">
        <v>113</v>
      </c>
      <c r="F231" s="30" t="s">
        <v>12</v>
      </c>
      <c r="G231" s="30" t="s">
        <v>85</v>
      </c>
      <c r="H231" s="28" t="s">
        <v>192</v>
      </c>
      <c r="I231" s="30" t="s">
        <v>126</v>
      </c>
      <c r="J231" s="28" t="s">
        <v>150</v>
      </c>
      <c r="K231" s="30" t="s">
        <v>105</v>
      </c>
      <c r="L231" s="30" t="s">
        <v>83</v>
      </c>
      <c r="M231" s="28" t="s">
        <v>189</v>
      </c>
      <c r="N231" s="30" t="s">
        <v>132</v>
      </c>
      <c r="O231" s="28" t="s">
        <v>239</v>
      </c>
      <c r="P231" s="28" t="s">
        <v>264</v>
      </c>
      <c r="Q231" s="28" t="s">
        <v>238</v>
      </c>
      <c r="R231" s="28" t="s">
        <v>407</v>
      </c>
      <c r="S231" s="28" t="s">
        <v>555</v>
      </c>
      <c r="T231" s="28" t="s">
        <v>337</v>
      </c>
      <c r="U231" s="28" t="s">
        <v>26</v>
      </c>
      <c r="V231" s="28" t="s">
        <v>259</v>
      </c>
      <c r="W231" s="28" t="s">
        <v>313</v>
      </c>
      <c r="X231" s="28" t="s">
        <v>549</v>
      </c>
      <c r="Y231" s="28" t="s">
        <v>351</v>
      </c>
      <c r="Z231" s="28" t="s">
        <v>263</v>
      </c>
      <c r="AA231" s="28" t="s">
        <v>443</v>
      </c>
      <c r="AB231" s="28" t="s">
        <v>554</v>
      </c>
      <c r="AC231" s="28" t="s">
        <v>553</v>
      </c>
      <c r="AD231" s="28" t="s">
        <v>314</v>
      </c>
      <c r="AE231" s="28" t="s">
        <v>315</v>
      </c>
      <c r="AF231" s="30" t="s">
        <v>190</v>
      </c>
      <c r="AG231" s="28" t="s">
        <v>422</v>
      </c>
      <c r="AH231" s="28" t="s">
        <v>490</v>
      </c>
      <c r="AI231" s="28" t="s">
        <v>556</v>
      </c>
      <c r="AJ231" s="28" t="s">
        <v>550</v>
      </c>
      <c r="AK231" s="28" t="s">
        <v>551</v>
      </c>
      <c r="AL231" s="28" t="s">
        <v>552</v>
      </c>
    </row>
    <row r="232" spans="1:39" x14ac:dyDescent="0.25">
      <c r="C232" s="160">
        <v>2323</v>
      </c>
      <c r="D232" s="160">
        <v>1042</v>
      </c>
      <c r="E232" s="160">
        <v>928</v>
      </c>
      <c r="F232" s="160">
        <v>786</v>
      </c>
      <c r="G232" s="160">
        <v>713</v>
      </c>
      <c r="H232" s="160">
        <v>359</v>
      </c>
      <c r="I232" s="160">
        <v>227</v>
      </c>
      <c r="J232" s="160">
        <v>193</v>
      </c>
      <c r="K232" s="160">
        <v>177</v>
      </c>
      <c r="L232" s="160">
        <v>172</v>
      </c>
      <c r="M232" s="160">
        <v>109</v>
      </c>
      <c r="N232" s="160">
        <v>101</v>
      </c>
      <c r="O232" s="160">
        <v>79</v>
      </c>
      <c r="P232" s="160">
        <v>70</v>
      </c>
      <c r="Q232" s="160">
        <v>45</v>
      </c>
      <c r="R232" s="160">
        <v>45</v>
      </c>
      <c r="S232" s="160">
        <v>43</v>
      </c>
      <c r="T232" s="160">
        <v>39</v>
      </c>
      <c r="U232" s="160">
        <v>32</v>
      </c>
      <c r="V232" s="160">
        <v>30</v>
      </c>
      <c r="W232" s="160">
        <v>30</v>
      </c>
      <c r="X232" s="160">
        <v>29</v>
      </c>
      <c r="Y232" s="160">
        <v>24</v>
      </c>
      <c r="Z232" s="160">
        <v>20</v>
      </c>
      <c r="AA232" s="160">
        <v>20</v>
      </c>
      <c r="AB232" s="160">
        <v>19</v>
      </c>
      <c r="AC232" s="160">
        <v>18</v>
      </c>
      <c r="AD232" s="160">
        <v>18</v>
      </c>
      <c r="AE232" s="160">
        <v>14</v>
      </c>
      <c r="AF232" s="160">
        <v>9</v>
      </c>
      <c r="AG232" s="160">
        <v>9</v>
      </c>
      <c r="AH232" s="160">
        <v>7</v>
      </c>
      <c r="AI232" s="160">
        <v>7</v>
      </c>
      <c r="AJ232" s="160">
        <v>3</v>
      </c>
      <c r="AK232" s="160">
        <v>1</v>
      </c>
      <c r="AL232" s="160">
        <v>1</v>
      </c>
    </row>
    <row r="233" spans="1:39" x14ac:dyDescent="0.25">
      <c r="A233" s="165" t="s">
        <v>568</v>
      </c>
      <c r="B233" s="27" t="s">
        <v>175</v>
      </c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160">
        <f t="shared" ref="AM233:AM247" si="25">SUM(C233:AL233)</f>
        <v>0</v>
      </c>
    </row>
    <row r="234" spans="1:39" x14ac:dyDescent="0.25">
      <c r="B234" s="27" t="s">
        <v>176</v>
      </c>
      <c r="C234" s="24">
        <v>47</v>
      </c>
      <c r="D234" s="23"/>
      <c r="E234" s="23"/>
      <c r="F234" s="24">
        <v>21</v>
      </c>
      <c r="G234" s="23"/>
      <c r="H234" s="23"/>
      <c r="I234" s="23"/>
      <c r="J234" s="23"/>
      <c r="K234" s="23"/>
      <c r="L234" s="23"/>
      <c r="M234" s="24">
        <v>10</v>
      </c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160">
        <f t="shared" si="25"/>
        <v>78</v>
      </c>
    </row>
    <row r="235" spans="1:39" x14ac:dyDescent="0.25">
      <c r="B235" s="27" t="s">
        <v>177</v>
      </c>
      <c r="C235" s="24">
        <v>30</v>
      </c>
      <c r="D235" s="23"/>
      <c r="E235" s="24">
        <v>26</v>
      </c>
      <c r="F235" s="23"/>
      <c r="G235" s="24">
        <v>12</v>
      </c>
      <c r="H235" s="23"/>
      <c r="I235" s="23"/>
      <c r="J235" s="23"/>
      <c r="K235" s="24">
        <v>12</v>
      </c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160">
        <f t="shared" si="25"/>
        <v>80</v>
      </c>
    </row>
    <row r="236" spans="1:39" x14ac:dyDescent="0.25">
      <c r="B236" s="27" t="s">
        <v>178</v>
      </c>
      <c r="C236" s="24">
        <v>12</v>
      </c>
      <c r="D236" s="24">
        <v>28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160">
        <f t="shared" si="25"/>
        <v>40</v>
      </c>
    </row>
    <row r="237" spans="1:39" x14ac:dyDescent="0.25">
      <c r="B237" s="27" t="s">
        <v>179</v>
      </c>
      <c r="C237" s="23"/>
      <c r="D237" s="23"/>
      <c r="E237" s="23"/>
      <c r="F237" s="24">
        <v>26</v>
      </c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160">
        <f t="shared" si="25"/>
        <v>26</v>
      </c>
    </row>
    <row r="238" spans="1:39" x14ac:dyDescent="0.25">
      <c r="B238" s="27" t="s">
        <v>180</v>
      </c>
      <c r="C238" s="24">
        <v>34</v>
      </c>
      <c r="D238" s="23"/>
      <c r="E238" s="24">
        <v>64</v>
      </c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160">
        <f t="shared" si="25"/>
        <v>98</v>
      </c>
    </row>
    <row r="239" spans="1:39" x14ac:dyDescent="0.25">
      <c r="B239" s="27" t="s">
        <v>181</v>
      </c>
      <c r="C239" s="24">
        <v>15</v>
      </c>
      <c r="D239" s="24">
        <v>11</v>
      </c>
      <c r="E239" s="24">
        <v>33</v>
      </c>
      <c r="F239" s="24">
        <v>10</v>
      </c>
      <c r="G239" s="23"/>
      <c r="H239" s="24">
        <v>9</v>
      </c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160">
        <f t="shared" si="25"/>
        <v>78</v>
      </c>
    </row>
    <row r="240" spans="1:39" x14ac:dyDescent="0.25">
      <c r="B240" s="27" t="s">
        <v>182</v>
      </c>
      <c r="C240" s="24">
        <v>98</v>
      </c>
      <c r="D240" s="23"/>
      <c r="E240" s="24">
        <v>18</v>
      </c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160">
        <f t="shared" si="25"/>
        <v>116</v>
      </c>
    </row>
    <row r="241" spans="2:39" x14ac:dyDescent="0.25">
      <c r="B241" s="27" t="s">
        <v>183</v>
      </c>
      <c r="C241" s="23"/>
      <c r="D241" s="24">
        <v>48</v>
      </c>
      <c r="E241" s="24">
        <v>6</v>
      </c>
      <c r="F241" s="24">
        <v>13</v>
      </c>
      <c r="G241" s="23"/>
      <c r="H241" s="23"/>
      <c r="I241" s="24">
        <v>24</v>
      </c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160">
        <f t="shared" si="25"/>
        <v>91</v>
      </c>
    </row>
    <row r="242" spans="2:39" x14ac:dyDescent="0.25">
      <c r="B242" s="27" t="s">
        <v>191</v>
      </c>
      <c r="C242" s="23"/>
      <c r="D242" s="24">
        <v>15</v>
      </c>
      <c r="E242" s="23"/>
      <c r="F242" s="23"/>
      <c r="G242" s="23"/>
      <c r="H242" s="23"/>
      <c r="I242" s="23"/>
      <c r="J242" s="23"/>
      <c r="K242" s="24">
        <v>13</v>
      </c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160">
        <f t="shared" si="25"/>
        <v>28</v>
      </c>
    </row>
    <row r="243" spans="2:39" x14ac:dyDescent="0.25">
      <c r="B243" s="27" t="s">
        <v>184</v>
      </c>
      <c r="C243" s="23"/>
      <c r="D243" s="23"/>
      <c r="E243" s="24">
        <v>15</v>
      </c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160">
        <f t="shared" si="25"/>
        <v>15</v>
      </c>
    </row>
    <row r="244" spans="2:39" x14ac:dyDescent="0.25">
      <c r="B244" s="27" t="s">
        <v>185</v>
      </c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160">
        <f t="shared" si="25"/>
        <v>0</v>
      </c>
    </row>
    <row r="245" spans="2:39" x14ac:dyDescent="0.25">
      <c r="B245" s="27" t="s">
        <v>186</v>
      </c>
      <c r="C245" s="23"/>
      <c r="D245" s="23"/>
      <c r="E245" s="23"/>
      <c r="F245" s="23"/>
      <c r="G245" s="24">
        <v>15</v>
      </c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160">
        <f t="shared" si="25"/>
        <v>15</v>
      </c>
    </row>
    <row r="246" spans="2:39" x14ac:dyDescent="0.25">
      <c r="B246" s="27" t="s">
        <v>187</v>
      </c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160">
        <f t="shared" si="25"/>
        <v>0</v>
      </c>
    </row>
    <row r="247" spans="2:39" x14ac:dyDescent="0.25">
      <c r="B247" s="27" t="s">
        <v>188</v>
      </c>
      <c r="C247" s="23"/>
      <c r="D247" s="23"/>
      <c r="E247" s="23"/>
      <c r="F247" s="23"/>
      <c r="G247" s="23"/>
      <c r="H247" s="23"/>
      <c r="I247" s="23"/>
      <c r="J247" s="24">
        <v>30</v>
      </c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160">
        <f t="shared" si="25"/>
        <v>30</v>
      </c>
    </row>
    <row r="248" spans="2:39" x14ac:dyDescent="0.25">
      <c r="C248" s="5">
        <f t="shared" ref="C248:AM248" si="26">SUM(C232:C247)</f>
        <v>2559</v>
      </c>
      <c r="D248" s="5">
        <f t="shared" si="26"/>
        <v>1144</v>
      </c>
      <c r="E248" s="5">
        <f t="shared" si="26"/>
        <v>1090</v>
      </c>
      <c r="F248" s="5">
        <f t="shared" si="26"/>
        <v>856</v>
      </c>
      <c r="G248" s="5">
        <f t="shared" si="26"/>
        <v>740</v>
      </c>
      <c r="H248" s="5">
        <f t="shared" si="26"/>
        <v>368</v>
      </c>
      <c r="I248" s="5">
        <f t="shared" si="26"/>
        <v>251</v>
      </c>
      <c r="J248" s="5">
        <f t="shared" si="26"/>
        <v>223</v>
      </c>
      <c r="K248" s="5">
        <f t="shared" si="26"/>
        <v>202</v>
      </c>
      <c r="L248" s="5">
        <f t="shared" si="26"/>
        <v>172</v>
      </c>
      <c r="M248" s="5">
        <f t="shared" si="26"/>
        <v>119</v>
      </c>
      <c r="N248" s="5">
        <f t="shared" si="26"/>
        <v>101</v>
      </c>
      <c r="O248" s="5">
        <f t="shared" si="26"/>
        <v>79</v>
      </c>
      <c r="P248" s="5">
        <f t="shared" si="26"/>
        <v>70</v>
      </c>
      <c r="Q248" s="5">
        <f t="shared" si="26"/>
        <v>45</v>
      </c>
      <c r="R248" s="5">
        <f t="shared" si="26"/>
        <v>45</v>
      </c>
      <c r="S248" s="5">
        <f t="shared" si="26"/>
        <v>43</v>
      </c>
      <c r="T248" s="5">
        <f t="shared" si="26"/>
        <v>39</v>
      </c>
      <c r="U248" s="5">
        <f t="shared" si="26"/>
        <v>32</v>
      </c>
      <c r="V248" s="5">
        <f t="shared" si="26"/>
        <v>30</v>
      </c>
      <c r="W248" s="5">
        <f t="shared" si="26"/>
        <v>30</v>
      </c>
      <c r="X248" s="5">
        <f t="shared" si="26"/>
        <v>29</v>
      </c>
      <c r="Y248" s="5">
        <f t="shared" si="26"/>
        <v>24</v>
      </c>
      <c r="Z248" s="5">
        <f t="shared" si="26"/>
        <v>20</v>
      </c>
      <c r="AA248" s="5">
        <f t="shared" si="26"/>
        <v>20</v>
      </c>
      <c r="AB248" s="5">
        <f t="shared" si="26"/>
        <v>19</v>
      </c>
      <c r="AC248" s="5">
        <f t="shared" si="26"/>
        <v>18</v>
      </c>
      <c r="AD248" s="5">
        <f t="shared" si="26"/>
        <v>18</v>
      </c>
      <c r="AE248" s="5">
        <f t="shared" si="26"/>
        <v>14</v>
      </c>
      <c r="AF248" s="5">
        <f t="shared" si="26"/>
        <v>9</v>
      </c>
      <c r="AG248" s="5">
        <f t="shared" si="26"/>
        <v>9</v>
      </c>
      <c r="AH248" s="5">
        <f t="shared" si="26"/>
        <v>7</v>
      </c>
      <c r="AI248" s="5">
        <f t="shared" si="26"/>
        <v>7</v>
      </c>
      <c r="AJ248" s="5">
        <f t="shared" si="26"/>
        <v>3</v>
      </c>
      <c r="AK248" s="5">
        <f t="shared" si="26"/>
        <v>1</v>
      </c>
      <c r="AL248" s="5">
        <f t="shared" si="26"/>
        <v>1</v>
      </c>
      <c r="AM248" s="5">
        <f t="shared" si="26"/>
        <v>695</v>
      </c>
    </row>
  </sheetData>
  <sortState columnSort="1" ref="C231:AL248">
    <sortCondition descending="1" ref="C248:AL248"/>
  </sortState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59"/>
  <sheetViews>
    <sheetView topLeftCell="A222" zoomScale="75" zoomScaleNormal="75" workbookViewId="0">
      <selection activeCell="C247" sqref="C247"/>
    </sheetView>
  </sheetViews>
  <sheetFormatPr defaultRowHeight="15" x14ac:dyDescent="0.25"/>
  <cols>
    <col min="1" max="1" width="10" style="130" customWidth="1"/>
    <col min="2" max="2" width="10.28515625" style="130" customWidth="1"/>
    <col min="3" max="16384" width="9.140625" style="130"/>
  </cols>
  <sheetData>
    <row r="2" spans="1:13" x14ac:dyDescent="0.25">
      <c r="C2" s="131" t="s">
        <v>8</v>
      </c>
      <c r="D2" s="131" t="s">
        <v>14</v>
      </c>
      <c r="E2" s="131" t="s">
        <v>12</v>
      </c>
      <c r="G2" s="131"/>
      <c r="H2" s="131"/>
      <c r="I2" s="131"/>
      <c r="J2" s="131"/>
      <c r="K2" s="131"/>
      <c r="L2" s="131"/>
      <c r="M2" s="131"/>
    </row>
    <row r="3" spans="1:13" x14ac:dyDescent="0.25">
      <c r="A3" s="132" t="s">
        <v>139</v>
      </c>
      <c r="B3" s="130" t="s">
        <v>175</v>
      </c>
      <c r="C3" s="26"/>
      <c r="D3" s="26">
        <v>13</v>
      </c>
      <c r="E3" s="26"/>
      <c r="G3" s="133"/>
      <c r="H3" s="133"/>
      <c r="I3" s="133"/>
      <c r="J3" s="133"/>
      <c r="K3" s="133"/>
      <c r="L3" s="133"/>
      <c r="M3" s="133"/>
    </row>
    <row r="4" spans="1:13" x14ac:dyDescent="0.25">
      <c r="B4" s="130" t="s">
        <v>176</v>
      </c>
      <c r="C4" s="26"/>
      <c r="D4" s="26"/>
      <c r="E4" s="26"/>
      <c r="G4" s="133"/>
      <c r="H4" s="133"/>
      <c r="I4" s="133"/>
      <c r="J4" s="133"/>
      <c r="K4" s="133"/>
      <c r="L4" s="133"/>
      <c r="M4" s="133"/>
    </row>
    <row r="5" spans="1:13" x14ac:dyDescent="0.25">
      <c r="B5" s="130" t="s">
        <v>177</v>
      </c>
      <c r="C5" s="26"/>
      <c r="D5" s="26"/>
      <c r="E5" s="26"/>
      <c r="G5" s="133"/>
      <c r="H5" s="133"/>
      <c r="I5" s="133"/>
      <c r="J5" s="133"/>
      <c r="K5" s="133"/>
      <c r="L5" s="133"/>
      <c r="M5" s="133"/>
    </row>
    <row r="6" spans="1:13" x14ac:dyDescent="0.25">
      <c r="B6" s="130" t="s">
        <v>178</v>
      </c>
      <c r="C6" s="26"/>
      <c r="D6" s="26">
        <v>15</v>
      </c>
      <c r="E6" s="26"/>
      <c r="G6" s="133"/>
      <c r="H6" s="133"/>
      <c r="I6" s="133"/>
      <c r="J6" s="133"/>
      <c r="K6" s="133"/>
      <c r="L6" s="133"/>
      <c r="M6" s="133"/>
    </row>
    <row r="7" spans="1:13" x14ac:dyDescent="0.25">
      <c r="B7" s="130" t="s">
        <v>179</v>
      </c>
      <c r="C7" s="26"/>
      <c r="D7" s="26"/>
      <c r="E7" s="26">
        <v>13</v>
      </c>
      <c r="G7" s="133"/>
      <c r="H7" s="133"/>
      <c r="I7" s="133"/>
      <c r="J7" s="133"/>
      <c r="K7" s="133"/>
      <c r="L7" s="133"/>
      <c r="M7" s="133"/>
    </row>
    <row r="8" spans="1:13" x14ac:dyDescent="0.25">
      <c r="B8" s="130" t="s">
        <v>180</v>
      </c>
      <c r="C8" s="26"/>
      <c r="D8" s="26">
        <v>15</v>
      </c>
      <c r="E8" s="26">
        <v>13</v>
      </c>
      <c r="G8" s="133"/>
      <c r="H8" s="133"/>
      <c r="I8" s="133"/>
      <c r="J8" s="133"/>
      <c r="K8" s="133"/>
      <c r="L8" s="133"/>
      <c r="M8" s="133"/>
    </row>
    <row r="9" spans="1:13" x14ac:dyDescent="0.25">
      <c r="B9" s="130" t="s">
        <v>181</v>
      </c>
      <c r="C9" s="26">
        <v>13</v>
      </c>
      <c r="D9" s="26"/>
      <c r="E9" s="26"/>
      <c r="G9" s="133"/>
      <c r="H9" s="133"/>
      <c r="I9" s="133"/>
      <c r="J9" s="133"/>
      <c r="K9" s="133"/>
      <c r="L9" s="133"/>
      <c r="M9" s="133"/>
    </row>
    <row r="10" spans="1:13" x14ac:dyDescent="0.25">
      <c r="B10" s="130" t="s">
        <v>182</v>
      </c>
      <c r="C10" s="26">
        <v>51</v>
      </c>
      <c r="D10" s="26"/>
      <c r="E10" s="26"/>
      <c r="G10" s="133"/>
      <c r="H10" s="133"/>
      <c r="I10" s="133"/>
      <c r="J10" s="133"/>
      <c r="K10" s="133"/>
      <c r="L10" s="133"/>
      <c r="M10" s="133"/>
    </row>
    <row r="11" spans="1:13" x14ac:dyDescent="0.25">
      <c r="B11" s="130" t="s">
        <v>183</v>
      </c>
      <c r="C11" s="26"/>
      <c r="D11" s="26"/>
      <c r="E11" s="26"/>
      <c r="G11" s="133"/>
      <c r="H11" s="133"/>
      <c r="I11" s="133"/>
      <c r="J11" s="133"/>
      <c r="K11" s="133"/>
      <c r="L11" s="133"/>
      <c r="M11" s="133"/>
    </row>
    <row r="12" spans="1:13" x14ac:dyDescent="0.25">
      <c r="B12" s="130" t="s">
        <v>191</v>
      </c>
      <c r="C12" s="26"/>
      <c r="D12" s="26"/>
      <c r="E12" s="26"/>
      <c r="G12" s="133"/>
      <c r="H12" s="133"/>
      <c r="I12" s="133"/>
      <c r="J12" s="133"/>
      <c r="K12" s="133"/>
      <c r="L12" s="133"/>
      <c r="M12" s="133"/>
    </row>
    <row r="13" spans="1:13" x14ac:dyDescent="0.25">
      <c r="B13" s="130" t="s">
        <v>184</v>
      </c>
      <c r="C13" s="26"/>
      <c r="D13" s="26"/>
      <c r="E13" s="26"/>
      <c r="G13" s="133"/>
      <c r="H13" s="133"/>
      <c r="I13" s="133"/>
      <c r="J13" s="133"/>
      <c r="K13" s="133"/>
      <c r="L13" s="133"/>
      <c r="M13" s="133"/>
    </row>
    <row r="14" spans="1:13" x14ac:dyDescent="0.25">
      <c r="B14" s="130" t="s">
        <v>185</v>
      </c>
      <c r="C14" s="26">
        <v>15</v>
      </c>
      <c r="D14" s="26"/>
      <c r="E14" s="26"/>
      <c r="G14" s="133"/>
      <c r="H14" s="133"/>
      <c r="I14" s="133"/>
      <c r="J14" s="133"/>
      <c r="K14" s="133"/>
      <c r="L14" s="133"/>
      <c r="M14" s="133"/>
    </row>
    <row r="15" spans="1:13" x14ac:dyDescent="0.25">
      <c r="B15" s="130" t="s">
        <v>186</v>
      </c>
      <c r="C15" s="26"/>
      <c r="D15" s="26"/>
      <c r="E15" s="26"/>
      <c r="G15" s="133"/>
      <c r="H15" s="133"/>
      <c r="I15" s="133"/>
      <c r="J15" s="133"/>
      <c r="K15" s="133"/>
      <c r="L15" s="133"/>
      <c r="M15" s="133"/>
    </row>
    <row r="16" spans="1:13" x14ac:dyDescent="0.25">
      <c r="B16" s="130" t="s">
        <v>187</v>
      </c>
      <c r="C16" s="26"/>
      <c r="D16" s="26"/>
      <c r="E16" s="26"/>
      <c r="G16" s="133"/>
      <c r="H16" s="133"/>
      <c r="I16" s="133"/>
      <c r="J16" s="133"/>
      <c r="K16" s="133"/>
      <c r="L16" s="133"/>
      <c r="M16" s="133"/>
    </row>
    <row r="17" spans="1:15" x14ac:dyDescent="0.25">
      <c r="B17" s="130" t="s">
        <v>188</v>
      </c>
      <c r="C17" s="26"/>
      <c r="D17" s="26"/>
      <c r="E17" s="26"/>
      <c r="G17" s="133"/>
      <c r="H17" s="133"/>
      <c r="I17" s="133"/>
      <c r="J17" s="133"/>
      <c r="K17" s="133"/>
      <c r="L17" s="133"/>
      <c r="M17" s="133"/>
    </row>
    <row r="18" spans="1:15" x14ac:dyDescent="0.25">
      <c r="B18" s="130" t="s">
        <v>58</v>
      </c>
      <c r="C18" s="26"/>
      <c r="D18" s="26"/>
      <c r="E18" s="26"/>
      <c r="G18" s="133"/>
      <c r="H18" s="133"/>
      <c r="I18" s="133"/>
      <c r="J18" s="133"/>
      <c r="K18" s="133"/>
      <c r="L18" s="133"/>
      <c r="M18" s="133"/>
    </row>
    <row r="19" spans="1:15" x14ac:dyDescent="0.25">
      <c r="C19" s="133">
        <f>SUM(C3:C18)</f>
        <v>79</v>
      </c>
      <c r="D19" s="133">
        <f>SUM(D3:D18)</f>
        <v>43</v>
      </c>
      <c r="E19" s="133">
        <f>SUM(E3:E18)</f>
        <v>26</v>
      </c>
      <c r="G19" s="133"/>
      <c r="H19" s="133"/>
      <c r="I19" s="133"/>
      <c r="J19" s="133"/>
      <c r="K19" s="133"/>
      <c r="L19" s="133"/>
      <c r="M19" s="133"/>
    </row>
    <row r="20" spans="1:15" x14ac:dyDescent="0.25"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</row>
    <row r="21" spans="1:15" x14ac:dyDescent="0.25">
      <c r="C21" s="131" t="s">
        <v>8</v>
      </c>
      <c r="D21" s="131" t="s">
        <v>14</v>
      </c>
      <c r="E21" s="131" t="s">
        <v>12</v>
      </c>
      <c r="F21" s="131" t="s">
        <v>113</v>
      </c>
      <c r="G21" s="131" t="s">
        <v>85</v>
      </c>
      <c r="H21" s="131" t="s">
        <v>83</v>
      </c>
      <c r="I21" s="131" t="s">
        <v>192</v>
      </c>
      <c r="J21" s="131"/>
      <c r="K21" s="131"/>
      <c r="L21" s="134"/>
      <c r="M21" s="134"/>
      <c r="N21" s="131"/>
      <c r="O21" s="131"/>
    </row>
    <row r="22" spans="1:15" x14ac:dyDescent="0.25">
      <c r="C22" s="159">
        <v>79</v>
      </c>
      <c r="D22" s="159">
        <v>43</v>
      </c>
      <c r="E22" s="159">
        <v>26</v>
      </c>
      <c r="F22" s="133"/>
      <c r="G22" s="133"/>
      <c r="H22" s="133"/>
      <c r="I22" s="133"/>
      <c r="J22" s="133"/>
      <c r="K22" s="133"/>
      <c r="L22" s="133"/>
      <c r="M22" s="133"/>
      <c r="N22" s="133"/>
      <c r="O22" s="133"/>
    </row>
    <row r="23" spans="1:15" x14ac:dyDescent="0.25">
      <c r="A23" s="132" t="s">
        <v>141</v>
      </c>
      <c r="B23" s="130" t="s">
        <v>175</v>
      </c>
      <c r="C23" s="26"/>
      <c r="D23" s="26">
        <v>15</v>
      </c>
      <c r="E23" s="26"/>
      <c r="F23" s="26"/>
      <c r="G23" s="26"/>
      <c r="H23" s="26"/>
      <c r="I23" s="26"/>
      <c r="J23" s="133"/>
      <c r="K23" s="133"/>
      <c r="L23" s="133"/>
      <c r="M23" s="133"/>
      <c r="N23" s="133"/>
      <c r="O23" s="133"/>
    </row>
    <row r="24" spans="1:15" x14ac:dyDescent="0.25">
      <c r="B24" s="130" t="s">
        <v>176</v>
      </c>
      <c r="C24" s="26"/>
      <c r="D24" s="26"/>
      <c r="E24" s="26"/>
      <c r="F24" s="26"/>
      <c r="G24" s="26"/>
      <c r="H24" s="26"/>
      <c r="I24" s="26"/>
      <c r="J24" s="133"/>
      <c r="K24" s="133"/>
      <c r="L24" s="133"/>
      <c r="M24" s="133"/>
      <c r="N24" s="133"/>
      <c r="O24" s="133"/>
    </row>
    <row r="25" spans="1:15" x14ac:dyDescent="0.25">
      <c r="B25" s="130" t="s">
        <v>177</v>
      </c>
      <c r="C25" s="26"/>
      <c r="D25" s="26"/>
      <c r="E25" s="26"/>
      <c r="F25" s="26"/>
      <c r="G25" s="26"/>
      <c r="H25" s="26"/>
      <c r="I25" s="26"/>
      <c r="J25" s="133"/>
      <c r="K25" s="133"/>
      <c r="L25" s="133"/>
      <c r="M25" s="133"/>
      <c r="N25" s="133"/>
      <c r="O25" s="133"/>
    </row>
    <row r="26" spans="1:15" x14ac:dyDescent="0.25">
      <c r="B26" s="130" t="s">
        <v>178</v>
      </c>
      <c r="C26" s="26">
        <v>9</v>
      </c>
      <c r="D26" s="26">
        <v>13</v>
      </c>
      <c r="E26" s="26"/>
      <c r="F26" s="26"/>
      <c r="G26" s="26"/>
      <c r="H26" s="26"/>
      <c r="I26" s="26"/>
      <c r="J26" s="133"/>
      <c r="K26" s="133"/>
      <c r="L26" s="133"/>
      <c r="M26" s="133"/>
      <c r="N26" s="133"/>
      <c r="O26" s="133"/>
    </row>
    <row r="27" spans="1:15" x14ac:dyDescent="0.25">
      <c r="B27" s="130" t="s">
        <v>179</v>
      </c>
      <c r="C27" s="26"/>
      <c r="D27" s="26"/>
      <c r="E27" s="26">
        <v>15</v>
      </c>
      <c r="F27" s="26"/>
      <c r="G27" s="26"/>
      <c r="H27" s="26"/>
      <c r="I27" s="26"/>
      <c r="J27" s="133"/>
      <c r="K27" s="133"/>
      <c r="L27" s="133"/>
      <c r="M27" s="133"/>
      <c r="N27" s="133"/>
      <c r="O27" s="133"/>
    </row>
    <row r="28" spans="1:15" x14ac:dyDescent="0.25">
      <c r="B28" s="130" t="s">
        <v>180</v>
      </c>
      <c r="C28" s="26"/>
      <c r="D28" s="26">
        <v>9</v>
      </c>
      <c r="E28" s="26">
        <v>15</v>
      </c>
      <c r="F28" s="26">
        <v>29</v>
      </c>
      <c r="G28" s="26"/>
      <c r="H28" s="26"/>
      <c r="I28" s="26"/>
      <c r="J28" s="133"/>
      <c r="K28" s="133"/>
      <c r="L28" s="133"/>
      <c r="M28" s="133"/>
      <c r="N28" s="133"/>
      <c r="O28" s="133"/>
    </row>
    <row r="29" spans="1:15" x14ac:dyDescent="0.25">
      <c r="B29" s="130" t="s">
        <v>181</v>
      </c>
      <c r="C29" s="26">
        <v>15</v>
      </c>
      <c r="D29" s="26"/>
      <c r="E29" s="26"/>
      <c r="F29" s="26"/>
      <c r="G29" s="26"/>
      <c r="H29" s="26"/>
      <c r="I29" s="26">
        <v>13</v>
      </c>
      <c r="J29" s="133"/>
      <c r="K29" s="133"/>
      <c r="L29" s="133"/>
      <c r="M29" s="133"/>
      <c r="N29" s="133"/>
      <c r="O29" s="133"/>
    </row>
    <row r="30" spans="1:15" x14ac:dyDescent="0.25">
      <c r="B30" s="130" t="s">
        <v>182</v>
      </c>
      <c r="C30" s="26">
        <v>40</v>
      </c>
      <c r="D30" s="26"/>
      <c r="E30" s="26"/>
      <c r="F30" s="26"/>
      <c r="G30" s="26"/>
      <c r="H30" s="26"/>
      <c r="I30" s="26"/>
      <c r="J30" s="133"/>
      <c r="K30" s="133"/>
      <c r="L30" s="133"/>
      <c r="M30" s="133"/>
      <c r="N30" s="133"/>
      <c r="O30" s="133"/>
    </row>
    <row r="31" spans="1:15" x14ac:dyDescent="0.25">
      <c r="B31" s="130" t="s">
        <v>183</v>
      </c>
      <c r="C31" s="26"/>
      <c r="D31" s="26"/>
      <c r="E31" s="26"/>
      <c r="F31" s="26"/>
      <c r="G31" s="26"/>
      <c r="H31" s="26"/>
      <c r="I31" s="26"/>
      <c r="J31" s="133"/>
      <c r="K31" s="133"/>
      <c r="L31" s="133"/>
      <c r="M31" s="133"/>
      <c r="N31" s="133"/>
      <c r="O31" s="133"/>
    </row>
    <row r="32" spans="1:15" x14ac:dyDescent="0.25">
      <c r="B32" s="130" t="s">
        <v>191</v>
      </c>
      <c r="C32" s="26"/>
      <c r="D32" s="26"/>
      <c r="E32" s="26"/>
      <c r="F32" s="26"/>
      <c r="G32" s="26"/>
      <c r="H32" s="26"/>
      <c r="I32" s="26"/>
      <c r="J32" s="133"/>
      <c r="K32" s="133"/>
      <c r="L32" s="133"/>
      <c r="M32" s="133"/>
      <c r="N32" s="133"/>
      <c r="O32" s="133"/>
    </row>
    <row r="33" spans="1:16" x14ac:dyDescent="0.25">
      <c r="B33" s="130" t="s">
        <v>184</v>
      </c>
      <c r="C33" s="26"/>
      <c r="D33" s="26"/>
      <c r="E33" s="26"/>
      <c r="F33" s="26"/>
      <c r="G33" s="26"/>
      <c r="H33" s="26"/>
      <c r="I33" s="26"/>
      <c r="J33" s="133"/>
      <c r="K33" s="133"/>
      <c r="L33" s="133"/>
      <c r="M33" s="133"/>
      <c r="N33" s="133"/>
      <c r="O33" s="133"/>
    </row>
    <row r="34" spans="1:16" x14ac:dyDescent="0.25">
      <c r="B34" s="130" t="s">
        <v>185</v>
      </c>
      <c r="C34" s="26"/>
      <c r="D34" s="26"/>
      <c r="E34" s="26"/>
      <c r="F34" s="26"/>
      <c r="G34" s="26"/>
      <c r="H34" s="26"/>
      <c r="I34" s="26"/>
      <c r="J34" s="133"/>
      <c r="K34" s="133"/>
      <c r="L34" s="133"/>
      <c r="M34" s="133"/>
      <c r="N34" s="133"/>
      <c r="O34" s="133"/>
    </row>
    <row r="35" spans="1:16" x14ac:dyDescent="0.25">
      <c r="B35" s="130" t="s">
        <v>186</v>
      </c>
      <c r="C35" s="26"/>
      <c r="D35" s="26"/>
      <c r="E35" s="26"/>
      <c r="F35" s="26"/>
      <c r="G35" s="26">
        <v>15</v>
      </c>
      <c r="H35" s="26"/>
      <c r="I35" s="26"/>
      <c r="J35" s="133"/>
      <c r="K35" s="133"/>
      <c r="L35" s="133"/>
      <c r="M35" s="133"/>
      <c r="N35" s="133"/>
      <c r="O35" s="133"/>
    </row>
    <row r="36" spans="1:16" x14ac:dyDescent="0.25">
      <c r="B36" s="130" t="s">
        <v>187</v>
      </c>
      <c r="C36" s="26"/>
      <c r="D36" s="26"/>
      <c r="E36" s="26"/>
      <c r="F36" s="26"/>
      <c r="G36" s="26"/>
      <c r="H36" s="26">
        <v>15</v>
      </c>
      <c r="I36" s="26"/>
      <c r="J36" s="133"/>
      <c r="K36" s="133"/>
      <c r="L36" s="133"/>
      <c r="M36" s="133"/>
      <c r="N36" s="133"/>
      <c r="O36" s="133"/>
    </row>
    <row r="37" spans="1:16" x14ac:dyDescent="0.25">
      <c r="B37" s="130" t="s">
        <v>188</v>
      </c>
      <c r="C37" s="26"/>
      <c r="D37" s="26"/>
      <c r="E37" s="26"/>
      <c r="F37" s="26"/>
      <c r="G37" s="26"/>
      <c r="H37" s="26"/>
      <c r="I37" s="26"/>
      <c r="J37" s="133"/>
      <c r="K37" s="133"/>
      <c r="L37" s="133"/>
      <c r="M37" s="133"/>
      <c r="N37" s="133"/>
      <c r="O37" s="133"/>
    </row>
    <row r="38" spans="1:16" x14ac:dyDescent="0.25">
      <c r="B38" s="130" t="s">
        <v>58</v>
      </c>
      <c r="C38" s="26"/>
      <c r="D38" s="26"/>
      <c r="E38" s="26"/>
      <c r="F38" s="26"/>
      <c r="G38" s="26"/>
      <c r="H38" s="26"/>
      <c r="I38" s="26"/>
      <c r="J38" s="133"/>
      <c r="K38" s="133"/>
      <c r="L38" s="133"/>
      <c r="M38" s="133"/>
      <c r="N38" s="133"/>
      <c r="O38" s="133"/>
    </row>
    <row r="39" spans="1:16" x14ac:dyDescent="0.25">
      <c r="C39" s="133">
        <f t="shared" ref="C39:I39" si="0">SUM(C22:C38)</f>
        <v>143</v>
      </c>
      <c r="D39" s="133">
        <f t="shared" si="0"/>
        <v>80</v>
      </c>
      <c r="E39" s="133">
        <f t="shared" si="0"/>
        <v>56</v>
      </c>
      <c r="F39" s="133">
        <f t="shared" si="0"/>
        <v>29</v>
      </c>
      <c r="G39" s="133">
        <f t="shared" si="0"/>
        <v>15</v>
      </c>
      <c r="H39" s="133">
        <f t="shared" si="0"/>
        <v>15</v>
      </c>
      <c r="I39" s="133">
        <f t="shared" si="0"/>
        <v>13</v>
      </c>
      <c r="J39" s="133"/>
      <c r="K39" s="133"/>
      <c r="L39" s="133"/>
      <c r="M39" s="133"/>
      <c r="N39" s="133"/>
      <c r="O39" s="133"/>
    </row>
    <row r="41" spans="1:16" x14ac:dyDescent="0.25">
      <c r="C41" s="131" t="s">
        <v>8</v>
      </c>
      <c r="D41" s="131" t="s">
        <v>113</v>
      </c>
      <c r="E41" s="131" t="s">
        <v>14</v>
      </c>
      <c r="F41" s="131" t="s">
        <v>12</v>
      </c>
      <c r="G41" s="131" t="s">
        <v>85</v>
      </c>
      <c r="H41" s="131" t="s">
        <v>83</v>
      </c>
      <c r="I41" s="131" t="s">
        <v>192</v>
      </c>
      <c r="J41" s="131" t="s">
        <v>591</v>
      </c>
      <c r="K41" s="134" t="s">
        <v>231</v>
      </c>
      <c r="L41" s="131"/>
      <c r="M41" s="131"/>
      <c r="N41" s="134"/>
      <c r="O41" s="134"/>
      <c r="P41" s="131"/>
    </row>
    <row r="42" spans="1:16" x14ac:dyDescent="0.25">
      <c r="C42" s="175">
        <v>143</v>
      </c>
      <c r="D42" s="175">
        <v>29</v>
      </c>
      <c r="E42" s="175">
        <v>80</v>
      </c>
      <c r="F42" s="175">
        <v>56</v>
      </c>
      <c r="G42" s="175">
        <v>15</v>
      </c>
      <c r="H42" s="175">
        <v>15</v>
      </c>
      <c r="I42" s="175">
        <v>13</v>
      </c>
      <c r="J42" s="135"/>
      <c r="K42" s="136"/>
      <c r="L42" s="135"/>
      <c r="M42" s="135"/>
      <c r="N42" s="131"/>
      <c r="O42" s="135"/>
      <c r="P42" s="135"/>
    </row>
    <row r="43" spans="1:16" x14ac:dyDescent="0.25">
      <c r="A43" s="132" t="s">
        <v>113</v>
      </c>
      <c r="B43" s="130" t="s">
        <v>175</v>
      </c>
      <c r="C43" s="26"/>
      <c r="D43" s="26"/>
      <c r="E43" s="26"/>
      <c r="F43" s="26"/>
      <c r="G43" s="26"/>
      <c r="H43" s="26"/>
      <c r="I43" s="26"/>
      <c r="J43" s="26"/>
      <c r="K43" s="26"/>
      <c r="L43" s="133"/>
      <c r="M43" s="133"/>
      <c r="N43" s="133"/>
      <c r="O43" s="133"/>
      <c r="P43" s="133"/>
    </row>
    <row r="44" spans="1:16" x14ac:dyDescent="0.25">
      <c r="B44" s="130" t="s">
        <v>176</v>
      </c>
      <c r="C44" s="26"/>
      <c r="D44" s="26"/>
      <c r="E44" s="26"/>
      <c r="F44" s="26"/>
      <c r="G44" s="26"/>
      <c r="H44" s="26"/>
      <c r="I44" s="26"/>
      <c r="J44" s="26"/>
      <c r="K44" s="26"/>
      <c r="L44" s="133"/>
      <c r="M44" s="133"/>
      <c r="N44" s="133"/>
      <c r="O44" s="133"/>
      <c r="P44" s="133"/>
    </row>
    <row r="45" spans="1:16" x14ac:dyDescent="0.25">
      <c r="B45" s="130" t="s">
        <v>177</v>
      </c>
      <c r="C45" s="26"/>
      <c r="D45" s="26"/>
      <c r="E45" s="26"/>
      <c r="F45" s="26"/>
      <c r="G45" s="26"/>
      <c r="H45" s="26"/>
      <c r="I45" s="26"/>
      <c r="J45" s="26"/>
      <c r="K45" s="26"/>
      <c r="L45" s="133"/>
      <c r="M45" s="133"/>
      <c r="N45" s="133"/>
      <c r="O45" s="133"/>
      <c r="P45" s="133"/>
    </row>
    <row r="46" spans="1:16" x14ac:dyDescent="0.25">
      <c r="B46" s="130" t="s">
        <v>178</v>
      </c>
      <c r="C46" s="26"/>
      <c r="D46" s="26">
        <v>9</v>
      </c>
      <c r="E46" s="26"/>
      <c r="F46" s="26"/>
      <c r="G46" s="26"/>
      <c r="H46" s="26"/>
      <c r="I46" s="26"/>
      <c r="J46" s="26"/>
      <c r="K46" s="26"/>
      <c r="L46" s="133"/>
      <c r="M46" s="133"/>
      <c r="N46" s="133"/>
      <c r="O46" s="133"/>
      <c r="P46" s="133"/>
    </row>
    <row r="47" spans="1:16" x14ac:dyDescent="0.25">
      <c r="B47" s="130" t="s">
        <v>179</v>
      </c>
      <c r="C47" s="26"/>
      <c r="D47" s="26">
        <v>13</v>
      </c>
      <c r="E47" s="26"/>
      <c r="F47" s="26"/>
      <c r="G47" s="26"/>
      <c r="H47" s="26"/>
      <c r="I47" s="26"/>
      <c r="J47" s="26"/>
      <c r="K47" s="26"/>
      <c r="L47" s="133"/>
      <c r="M47" s="133"/>
      <c r="N47" s="133"/>
      <c r="O47" s="133"/>
      <c r="P47" s="133"/>
    </row>
    <row r="48" spans="1:16" x14ac:dyDescent="0.25">
      <c r="B48" s="130" t="s">
        <v>180</v>
      </c>
      <c r="C48" s="26">
        <v>46</v>
      </c>
      <c r="D48" s="26">
        <v>34</v>
      </c>
      <c r="E48" s="26"/>
      <c r="F48" s="26"/>
      <c r="G48" s="26"/>
      <c r="H48" s="26"/>
      <c r="I48" s="26"/>
      <c r="J48" s="26"/>
      <c r="K48" s="26"/>
      <c r="L48" s="133"/>
      <c r="M48" s="133"/>
      <c r="N48" s="133"/>
      <c r="O48" s="133"/>
      <c r="P48" s="133"/>
    </row>
    <row r="49" spans="1:16" x14ac:dyDescent="0.25">
      <c r="B49" s="130" t="s">
        <v>181</v>
      </c>
      <c r="C49" s="26"/>
      <c r="D49" s="26"/>
      <c r="E49" s="26"/>
      <c r="F49" s="26"/>
      <c r="G49" s="26"/>
      <c r="H49" s="26"/>
      <c r="I49" s="26"/>
      <c r="J49" s="26"/>
      <c r="K49" s="26"/>
      <c r="L49" s="133"/>
      <c r="M49" s="133"/>
      <c r="N49" s="133"/>
      <c r="O49" s="133"/>
      <c r="P49" s="133"/>
    </row>
    <row r="50" spans="1:16" x14ac:dyDescent="0.25">
      <c r="B50" s="130" t="s">
        <v>182</v>
      </c>
      <c r="C50" s="26">
        <v>103</v>
      </c>
      <c r="D50" s="26"/>
      <c r="E50" s="26"/>
      <c r="F50" s="26"/>
      <c r="G50" s="26"/>
      <c r="H50" s="26"/>
      <c r="I50" s="26"/>
      <c r="J50" s="26"/>
      <c r="K50" s="26"/>
      <c r="L50" s="133"/>
      <c r="M50" s="133"/>
      <c r="N50" s="133"/>
      <c r="O50" s="133"/>
      <c r="P50" s="133"/>
    </row>
    <row r="51" spans="1:16" x14ac:dyDescent="0.25">
      <c r="B51" s="130" t="s">
        <v>183</v>
      </c>
      <c r="C51" s="26"/>
      <c r="D51" s="26"/>
      <c r="E51" s="26"/>
      <c r="F51" s="26"/>
      <c r="G51" s="26"/>
      <c r="H51" s="26"/>
      <c r="I51" s="26"/>
      <c r="J51" s="26"/>
      <c r="K51" s="26"/>
      <c r="L51" s="133"/>
      <c r="M51" s="133"/>
      <c r="N51" s="133"/>
      <c r="O51" s="133"/>
      <c r="P51" s="133"/>
    </row>
    <row r="52" spans="1:16" x14ac:dyDescent="0.25">
      <c r="B52" s="130" t="s">
        <v>191</v>
      </c>
      <c r="C52" s="26"/>
      <c r="D52" s="26"/>
      <c r="E52" s="26"/>
      <c r="F52" s="26"/>
      <c r="G52" s="26"/>
      <c r="H52" s="26"/>
      <c r="I52" s="26"/>
      <c r="J52" s="26"/>
      <c r="K52" s="26"/>
      <c r="L52" s="133"/>
      <c r="M52" s="133"/>
      <c r="N52" s="133"/>
      <c r="O52" s="133"/>
      <c r="P52" s="133"/>
    </row>
    <row r="53" spans="1:16" x14ac:dyDescent="0.25">
      <c r="B53" s="130" t="s">
        <v>184</v>
      </c>
      <c r="C53" s="26"/>
      <c r="D53" s="26">
        <v>15</v>
      </c>
      <c r="E53" s="26"/>
      <c r="F53" s="26"/>
      <c r="G53" s="26"/>
      <c r="H53" s="26"/>
      <c r="I53" s="26"/>
      <c r="J53" s="26"/>
      <c r="K53" s="26"/>
      <c r="L53" s="133"/>
      <c r="M53" s="133"/>
      <c r="N53" s="133"/>
      <c r="O53" s="133"/>
      <c r="P53" s="133"/>
    </row>
    <row r="54" spans="1:16" x14ac:dyDescent="0.25">
      <c r="B54" s="130" t="s">
        <v>185</v>
      </c>
      <c r="C54" s="26"/>
      <c r="D54" s="26">
        <v>15</v>
      </c>
      <c r="E54" s="26"/>
      <c r="F54" s="26"/>
      <c r="G54" s="26"/>
      <c r="H54" s="26"/>
      <c r="I54" s="26"/>
      <c r="J54" s="26">
        <v>13</v>
      </c>
      <c r="K54" s="26"/>
      <c r="L54" s="133"/>
      <c r="M54" s="133"/>
      <c r="N54" s="133"/>
      <c r="O54" s="133"/>
      <c r="P54" s="133"/>
    </row>
    <row r="55" spans="1:16" x14ac:dyDescent="0.25">
      <c r="B55" s="130" t="s">
        <v>186</v>
      </c>
      <c r="C55" s="26"/>
      <c r="D55" s="26"/>
      <c r="E55" s="26"/>
      <c r="F55" s="26"/>
      <c r="G55" s="26">
        <v>15</v>
      </c>
      <c r="H55" s="26"/>
      <c r="I55" s="26"/>
      <c r="J55" s="26"/>
      <c r="K55" s="26"/>
      <c r="L55" s="133"/>
      <c r="M55" s="133"/>
      <c r="N55" s="133"/>
      <c r="O55" s="133"/>
      <c r="P55" s="133"/>
    </row>
    <row r="56" spans="1:16" x14ac:dyDescent="0.25">
      <c r="B56" s="130" t="s">
        <v>187</v>
      </c>
      <c r="C56" s="26"/>
      <c r="D56" s="26"/>
      <c r="E56" s="26"/>
      <c r="F56" s="26"/>
      <c r="G56" s="26"/>
      <c r="H56" s="26"/>
      <c r="I56" s="26"/>
      <c r="J56" s="26"/>
      <c r="K56" s="26"/>
      <c r="L56" s="133"/>
      <c r="M56" s="133"/>
      <c r="N56" s="133"/>
      <c r="O56" s="133"/>
      <c r="P56" s="133"/>
    </row>
    <row r="57" spans="1:16" x14ac:dyDescent="0.25">
      <c r="B57" s="130" t="s">
        <v>188</v>
      </c>
      <c r="C57" s="26"/>
      <c r="D57" s="26"/>
      <c r="E57" s="26"/>
      <c r="F57" s="26"/>
      <c r="G57" s="26"/>
      <c r="H57" s="26"/>
      <c r="I57" s="26"/>
      <c r="J57" s="26"/>
      <c r="K57" s="26"/>
      <c r="L57" s="133"/>
      <c r="M57" s="133"/>
      <c r="N57" s="133"/>
      <c r="O57" s="133"/>
      <c r="P57" s="133"/>
    </row>
    <row r="58" spans="1:16" x14ac:dyDescent="0.25">
      <c r="B58" s="130" t="s">
        <v>58</v>
      </c>
      <c r="C58" s="26">
        <v>6</v>
      </c>
      <c r="D58" s="26"/>
      <c r="E58" s="26"/>
      <c r="F58" s="26"/>
      <c r="G58" s="26"/>
      <c r="H58" s="26"/>
      <c r="I58" s="26"/>
      <c r="J58" s="26"/>
      <c r="K58" s="26">
        <v>5</v>
      </c>
      <c r="L58" s="133"/>
      <c r="M58" s="133"/>
      <c r="N58" s="133"/>
      <c r="O58" s="133"/>
      <c r="P58" s="133"/>
    </row>
    <row r="59" spans="1:16" x14ac:dyDescent="0.25">
      <c r="C59" s="130">
        <f t="shared" ref="C59:K59" si="1">SUM(C42:C58)</f>
        <v>298</v>
      </c>
      <c r="D59" s="130">
        <f t="shared" si="1"/>
        <v>115</v>
      </c>
      <c r="E59" s="130">
        <f t="shared" si="1"/>
        <v>80</v>
      </c>
      <c r="F59" s="130">
        <f t="shared" si="1"/>
        <v>56</v>
      </c>
      <c r="G59" s="130">
        <f t="shared" si="1"/>
        <v>30</v>
      </c>
      <c r="H59" s="130">
        <f t="shared" si="1"/>
        <v>15</v>
      </c>
      <c r="I59" s="130">
        <f t="shared" si="1"/>
        <v>13</v>
      </c>
      <c r="J59" s="130">
        <f t="shared" si="1"/>
        <v>13</v>
      </c>
      <c r="K59" s="130">
        <f t="shared" si="1"/>
        <v>5</v>
      </c>
      <c r="L59" s="133"/>
      <c r="M59" s="133"/>
      <c r="N59" s="133"/>
      <c r="O59" s="133"/>
      <c r="P59" s="133"/>
    </row>
    <row r="61" spans="1:16" x14ac:dyDescent="0.25">
      <c r="C61" s="131" t="s">
        <v>8</v>
      </c>
      <c r="D61" s="131" t="s">
        <v>113</v>
      </c>
      <c r="E61" s="131" t="s">
        <v>14</v>
      </c>
      <c r="F61" s="131" t="s">
        <v>12</v>
      </c>
      <c r="G61" s="131" t="s">
        <v>85</v>
      </c>
      <c r="H61" s="131" t="s">
        <v>83</v>
      </c>
      <c r="I61" s="131" t="s">
        <v>192</v>
      </c>
      <c r="J61" s="131" t="s">
        <v>591</v>
      </c>
      <c r="K61" s="134" t="s">
        <v>231</v>
      </c>
      <c r="L61" s="131"/>
      <c r="M61" s="131"/>
      <c r="N61" s="134"/>
      <c r="O61" s="134"/>
      <c r="P61" s="134"/>
    </row>
    <row r="62" spans="1:16" x14ac:dyDescent="0.25">
      <c r="C62" s="161">
        <v>298</v>
      </c>
      <c r="D62" s="161">
        <v>115</v>
      </c>
      <c r="E62" s="161">
        <v>80</v>
      </c>
      <c r="F62" s="161">
        <v>56</v>
      </c>
      <c r="G62" s="161">
        <v>30</v>
      </c>
      <c r="H62" s="161">
        <v>15</v>
      </c>
      <c r="I62" s="161">
        <v>13</v>
      </c>
      <c r="J62" s="161">
        <v>13</v>
      </c>
      <c r="K62" s="162">
        <v>5</v>
      </c>
      <c r="L62" s="135"/>
      <c r="M62" s="135"/>
      <c r="N62" s="135"/>
      <c r="O62" s="131"/>
      <c r="P62" s="135"/>
    </row>
    <row r="63" spans="1:16" x14ac:dyDescent="0.25">
      <c r="A63" s="137" t="s">
        <v>240</v>
      </c>
      <c r="B63" s="133" t="s">
        <v>175</v>
      </c>
      <c r="C63" s="26"/>
      <c r="D63" s="26"/>
      <c r="E63" s="26"/>
      <c r="F63" s="26"/>
      <c r="G63" s="26"/>
      <c r="H63" s="26"/>
      <c r="I63" s="26"/>
      <c r="J63" s="26"/>
      <c r="K63" s="26"/>
      <c r="L63" s="133"/>
      <c r="M63" s="133"/>
      <c r="N63" s="133"/>
      <c r="O63" s="133"/>
      <c r="P63" s="133"/>
    </row>
    <row r="64" spans="1:16" x14ac:dyDescent="0.25">
      <c r="A64" s="133"/>
      <c r="B64" s="133" t="s">
        <v>176</v>
      </c>
      <c r="C64" s="26"/>
      <c r="D64" s="26"/>
      <c r="E64" s="26"/>
      <c r="F64" s="26"/>
      <c r="G64" s="26"/>
      <c r="H64" s="26"/>
      <c r="I64" s="26"/>
      <c r="J64" s="26"/>
      <c r="K64" s="26"/>
      <c r="L64" s="133"/>
      <c r="M64" s="133"/>
      <c r="N64" s="133"/>
      <c r="O64" s="133"/>
      <c r="P64" s="133"/>
    </row>
    <row r="65" spans="2:16" x14ac:dyDescent="0.25">
      <c r="B65" s="133" t="s">
        <v>177</v>
      </c>
      <c r="C65" s="26"/>
      <c r="D65" s="26"/>
      <c r="E65" s="26"/>
      <c r="F65" s="26"/>
      <c r="G65" s="26"/>
      <c r="H65" s="26"/>
      <c r="I65" s="26"/>
      <c r="J65" s="26"/>
      <c r="K65" s="26"/>
      <c r="L65" s="133"/>
      <c r="M65" s="133"/>
      <c r="N65" s="133"/>
      <c r="O65" s="133"/>
      <c r="P65" s="133"/>
    </row>
    <row r="66" spans="2:16" x14ac:dyDescent="0.25">
      <c r="B66" s="133" t="s">
        <v>178</v>
      </c>
      <c r="C66" s="26"/>
      <c r="D66" s="26"/>
      <c r="E66" s="26"/>
      <c r="F66" s="26"/>
      <c r="G66" s="26"/>
      <c r="H66" s="26"/>
      <c r="I66" s="26"/>
      <c r="J66" s="26"/>
      <c r="K66" s="26"/>
      <c r="L66" s="133"/>
      <c r="M66" s="133"/>
      <c r="N66" s="133"/>
      <c r="O66" s="133"/>
      <c r="P66" s="133"/>
    </row>
    <row r="67" spans="2:16" x14ac:dyDescent="0.25">
      <c r="B67" s="133" t="s">
        <v>179</v>
      </c>
      <c r="C67" s="26"/>
      <c r="D67" s="26"/>
      <c r="E67" s="26"/>
      <c r="F67" s="26"/>
      <c r="G67" s="26"/>
      <c r="H67" s="26"/>
      <c r="I67" s="26"/>
      <c r="J67" s="26"/>
      <c r="K67" s="26"/>
      <c r="L67" s="133"/>
      <c r="M67" s="133"/>
      <c r="N67" s="133"/>
      <c r="O67" s="133"/>
      <c r="P67" s="133"/>
    </row>
    <row r="68" spans="2:16" x14ac:dyDescent="0.25">
      <c r="B68" s="133" t="s">
        <v>180</v>
      </c>
      <c r="C68" s="26">
        <v>26</v>
      </c>
      <c r="D68" s="26"/>
      <c r="E68" s="26"/>
      <c r="F68" s="26"/>
      <c r="G68" s="26"/>
      <c r="H68" s="26"/>
      <c r="I68" s="26"/>
      <c r="J68" s="26"/>
      <c r="K68" s="26"/>
      <c r="L68" s="133"/>
      <c r="M68" s="133"/>
      <c r="N68" s="133"/>
      <c r="O68" s="133"/>
      <c r="P68" s="133"/>
    </row>
    <row r="69" spans="2:16" x14ac:dyDescent="0.25">
      <c r="B69" s="133" t="s">
        <v>181</v>
      </c>
      <c r="C69" s="26"/>
      <c r="D69" s="26"/>
      <c r="E69" s="26"/>
      <c r="F69" s="26"/>
      <c r="G69" s="26"/>
      <c r="H69" s="26"/>
      <c r="I69" s="26"/>
      <c r="J69" s="26"/>
      <c r="K69" s="26"/>
      <c r="L69" s="133"/>
      <c r="M69" s="133"/>
      <c r="N69" s="133"/>
      <c r="O69" s="133"/>
      <c r="P69" s="133"/>
    </row>
    <row r="70" spans="2:16" x14ac:dyDescent="0.25">
      <c r="B70" s="133" t="s">
        <v>182</v>
      </c>
      <c r="C70" s="26">
        <v>79</v>
      </c>
      <c r="D70" s="26"/>
      <c r="E70" s="26"/>
      <c r="F70" s="26"/>
      <c r="G70" s="26"/>
      <c r="H70" s="26"/>
      <c r="I70" s="26"/>
      <c r="J70" s="26"/>
      <c r="K70" s="26"/>
      <c r="L70" s="133"/>
      <c r="M70" s="133"/>
      <c r="N70" s="133"/>
      <c r="O70" s="133"/>
      <c r="P70" s="133"/>
    </row>
    <row r="71" spans="2:16" x14ac:dyDescent="0.25">
      <c r="B71" s="133" t="s">
        <v>183</v>
      </c>
      <c r="C71" s="26"/>
      <c r="D71" s="26"/>
      <c r="E71" s="26"/>
      <c r="F71" s="26"/>
      <c r="G71" s="26"/>
      <c r="H71" s="26"/>
      <c r="I71" s="26"/>
      <c r="J71" s="26"/>
      <c r="K71" s="26"/>
      <c r="L71" s="133"/>
      <c r="M71" s="133"/>
      <c r="N71" s="133"/>
      <c r="O71" s="133"/>
      <c r="P71" s="133"/>
    </row>
    <row r="72" spans="2:16" x14ac:dyDescent="0.25">
      <c r="B72" s="133" t="s">
        <v>191</v>
      </c>
      <c r="C72" s="26"/>
      <c r="D72" s="26"/>
      <c r="E72" s="26"/>
      <c r="F72" s="26"/>
      <c r="G72" s="26"/>
      <c r="H72" s="26"/>
      <c r="I72" s="26"/>
      <c r="J72" s="26"/>
      <c r="K72" s="26"/>
      <c r="L72" s="133"/>
      <c r="M72" s="133"/>
      <c r="N72" s="133"/>
      <c r="O72" s="133"/>
      <c r="P72" s="133"/>
    </row>
    <row r="73" spans="2:16" x14ac:dyDescent="0.25">
      <c r="B73" s="133" t="s">
        <v>184</v>
      </c>
      <c r="C73" s="26"/>
      <c r="D73" s="26"/>
      <c r="E73" s="26"/>
      <c r="F73" s="26"/>
      <c r="G73" s="26"/>
      <c r="H73" s="26"/>
      <c r="I73" s="26"/>
      <c r="J73" s="26"/>
      <c r="K73" s="26"/>
      <c r="L73" s="133"/>
      <c r="M73" s="133"/>
      <c r="N73" s="133"/>
      <c r="O73" s="133"/>
      <c r="P73" s="133"/>
    </row>
    <row r="74" spans="2:16" x14ac:dyDescent="0.25">
      <c r="B74" s="133" t="s">
        <v>185</v>
      </c>
      <c r="C74" s="26"/>
      <c r="D74" s="26"/>
      <c r="E74" s="26"/>
      <c r="F74" s="26"/>
      <c r="G74" s="26"/>
      <c r="H74" s="26"/>
      <c r="I74" s="26"/>
      <c r="J74" s="26"/>
      <c r="K74" s="26"/>
      <c r="L74" s="133"/>
      <c r="M74" s="133"/>
      <c r="N74" s="133"/>
      <c r="O74" s="133"/>
      <c r="P74" s="133"/>
    </row>
    <row r="75" spans="2:16" x14ac:dyDescent="0.25">
      <c r="B75" s="133" t="s">
        <v>186</v>
      </c>
      <c r="C75" s="26"/>
      <c r="D75" s="26"/>
      <c r="E75" s="26"/>
      <c r="F75" s="26"/>
      <c r="G75" s="26">
        <v>15</v>
      </c>
      <c r="H75" s="26"/>
      <c r="I75" s="26"/>
      <c r="J75" s="26"/>
      <c r="K75" s="26"/>
      <c r="L75" s="133"/>
      <c r="M75" s="133"/>
      <c r="N75" s="133"/>
      <c r="O75" s="133"/>
      <c r="P75" s="133"/>
    </row>
    <row r="76" spans="2:16" x14ac:dyDescent="0.25">
      <c r="B76" s="133" t="s">
        <v>187</v>
      </c>
      <c r="C76" s="26"/>
      <c r="D76" s="26"/>
      <c r="E76" s="26"/>
      <c r="F76" s="26"/>
      <c r="G76" s="26"/>
      <c r="H76" s="26"/>
      <c r="I76" s="26"/>
      <c r="J76" s="26"/>
      <c r="K76" s="26"/>
      <c r="L76" s="133"/>
      <c r="M76" s="133"/>
      <c r="N76" s="133"/>
      <c r="O76" s="133"/>
      <c r="P76" s="133"/>
    </row>
    <row r="77" spans="2:16" x14ac:dyDescent="0.25">
      <c r="B77" s="133" t="s">
        <v>188</v>
      </c>
      <c r="C77" s="26"/>
      <c r="D77" s="26"/>
      <c r="E77" s="26"/>
      <c r="F77" s="26"/>
      <c r="G77" s="26"/>
      <c r="H77" s="26"/>
      <c r="I77" s="26"/>
      <c r="J77" s="26"/>
      <c r="K77" s="26"/>
      <c r="L77" s="133"/>
      <c r="M77" s="133"/>
      <c r="N77" s="133"/>
      <c r="O77" s="133"/>
      <c r="P77" s="133"/>
    </row>
    <row r="78" spans="2:16" x14ac:dyDescent="0.25">
      <c r="B78" s="133" t="s">
        <v>58</v>
      </c>
      <c r="C78" s="26"/>
      <c r="D78" s="26"/>
      <c r="E78" s="26"/>
      <c r="F78" s="26"/>
      <c r="G78" s="26"/>
      <c r="H78" s="26"/>
      <c r="I78" s="26"/>
      <c r="J78" s="26"/>
      <c r="K78" s="26"/>
      <c r="L78" s="133"/>
      <c r="M78" s="133"/>
      <c r="N78" s="133"/>
      <c r="O78" s="133"/>
      <c r="P78" s="133"/>
    </row>
    <row r="79" spans="2:16" x14ac:dyDescent="0.25">
      <c r="C79" s="130">
        <f t="shared" ref="C79:K79" si="2">SUM(C62:C78)</f>
        <v>403</v>
      </c>
      <c r="D79" s="130">
        <f t="shared" si="2"/>
        <v>115</v>
      </c>
      <c r="E79" s="130">
        <f t="shared" si="2"/>
        <v>80</v>
      </c>
      <c r="F79" s="130">
        <f t="shared" si="2"/>
        <v>56</v>
      </c>
      <c r="G79" s="130">
        <f t="shared" si="2"/>
        <v>45</v>
      </c>
      <c r="H79" s="130">
        <f t="shared" si="2"/>
        <v>15</v>
      </c>
      <c r="I79" s="130">
        <f t="shared" si="2"/>
        <v>13</v>
      </c>
      <c r="J79" s="130">
        <f t="shared" si="2"/>
        <v>13</v>
      </c>
      <c r="K79" s="130">
        <f t="shared" si="2"/>
        <v>5</v>
      </c>
      <c r="L79" s="133"/>
      <c r="M79" s="133"/>
      <c r="N79" s="133"/>
      <c r="O79" s="133"/>
      <c r="P79" s="133"/>
    </row>
    <row r="80" spans="2:16" x14ac:dyDescent="0.25">
      <c r="L80" s="133"/>
      <c r="M80" s="133"/>
      <c r="N80" s="133"/>
      <c r="O80" s="133"/>
      <c r="P80" s="133"/>
    </row>
    <row r="81" spans="1:16" x14ac:dyDescent="0.25">
      <c r="C81" s="131" t="s">
        <v>8</v>
      </c>
      <c r="D81" s="131" t="s">
        <v>113</v>
      </c>
      <c r="E81" s="131" t="s">
        <v>14</v>
      </c>
      <c r="F81" s="134" t="s">
        <v>305</v>
      </c>
      <c r="G81" s="131" t="s">
        <v>85</v>
      </c>
      <c r="H81" s="131" t="s">
        <v>12</v>
      </c>
      <c r="I81" s="131" t="s">
        <v>83</v>
      </c>
      <c r="J81" s="134" t="s">
        <v>264</v>
      </c>
      <c r="K81" s="131" t="s">
        <v>192</v>
      </c>
      <c r="L81" s="131" t="s">
        <v>591</v>
      </c>
      <c r="M81" s="134" t="s">
        <v>192</v>
      </c>
      <c r="N81" s="134" t="s">
        <v>231</v>
      </c>
      <c r="O81" s="131"/>
      <c r="P81" s="131"/>
    </row>
    <row r="82" spans="1:16" x14ac:dyDescent="0.25">
      <c r="C82" s="160">
        <v>403</v>
      </c>
      <c r="D82" s="160">
        <v>115</v>
      </c>
      <c r="E82" s="160">
        <v>80</v>
      </c>
      <c r="G82" s="160">
        <v>45</v>
      </c>
      <c r="H82" s="160">
        <v>56</v>
      </c>
      <c r="I82" s="160">
        <v>15</v>
      </c>
      <c r="K82" s="160">
        <v>13</v>
      </c>
      <c r="L82" s="160">
        <v>13</v>
      </c>
      <c r="N82" s="160">
        <v>5</v>
      </c>
      <c r="O82" s="133"/>
      <c r="P82" s="133"/>
    </row>
    <row r="83" spans="1:16" x14ac:dyDescent="0.25">
      <c r="A83" s="137" t="s">
        <v>252</v>
      </c>
      <c r="B83" s="133" t="s">
        <v>175</v>
      </c>
      <c r="C83" s="26"/>
      <c r="D83" s="26"/>
      <c r="E83" s="26">
        <v>15</v>
      </c>
      <c r="F83" s="26"/>
      <c r="G83" s="26"/>
      <c r="H83" s="26"/>
      <c r="I83" s="26"/>
      <c r="J83" s="26"/>
      <c r="K83" s="26"/>
      <c r="L83" s="26"/>
      <c r="M83" s="26"/>
      <c r="N83" s="26"/>
      <c r="O83" s="133"/>
      <c r="P83" s="133"/>
    </row>
    <row r="84" spans="1:16" x14ac:dyDescent="0.25">
      <c r="A84" s="133"/>
      <c r="B84" s="133" t="s">
        <v>176</v>
      </c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133"/>
      <c r="P84" s="133"/>
    </row>
    <row r="85" spans="1:16" x14ac:dyDescent="0.25">
      <c r="A85" s="133"/>
      <c r="B85" s="133" t="s">
        <v>177</v>
      </c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133"/>
      <c r="P85" s="133"/>
    </row>
    <row r="86" spans="1:16" x14ac:dyDescent="0.25">
      <c r="A86" s="133"/>
      <c r="B86" s="133" t="s">
        <v>178</v>
      </c>
      <c r="C86" s="26">
        <v>25</v>
      </c>
      <c r="D86" s="26"/>
      <c r="E86" s="26"/>
      <c r="F86" s="26">
        <v>8</v>
      </c>
      <c r="G86" s="26"/>
      <c r="H86" s="26"/>
      <c r="I86" s="26"/>
      <c r="J86" s="26"/>
      <c r="K86" s="26"/>
      <c r="L86" s="26"/>
      <c r="M86" s="26"/>
      <c r="N86" s="26"/>
      <c r="O86" s="133"/>
      <c r="P86" s="133"/>
    </row>
    <row r="87" spans="1:16" x14ac:dyDescent="0.25">
      <c r="A87" s="133"/>
      <c r="B87" s="133" t="s">
        <v>179</v>
      </c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133"/>
      <c r="P87" s="133"/>
    </row>
    <row r="88" spans="1:16" x14ac:dyDescent="0.25">
      <c r="A88" s="133"/>
      <c r="B88" s="133" t="s">
        <v>180</v>
      </c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133"/>
      <c r="P88" s="133"/>
    </row>
    <row r="89" spans="1:16" x14ac:dyDescent="0.25">
      <c r="A89" s="133"/>
      <c r="B89" s="133" t="s">
        <v>181</v>
      </c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133"/>
      <c r="P89" s="133"/>
    </row>
    <row r="90" spans="1:16" x14ac:dyDescent="0.25">
      <c r="A90" s="133"/>
      <c r="B90" s="133" t="s">
        <v>182</v>
      </c>
      <c r="C90" s="26">
        <v>13</v>
      </c>
      <c r="D90" s="26"/>
      <c r="E90" s="26"/>
      <c r="F90" s="26">
        <v>57</v>
      </c>
      <c r="G90" s="26"/>
      <c r="H90" s="26"/>
      <c r="I90" s="26"/>
      <c r="J90" s="26">
        <v>15</v>
      </c>
      <c r="K90" s="26"/>
      <c r="L90" s="26"/>
      <c r="M90" s="26"/>
      <c r="N90" s="26"/>
      <c r="O90" s="133"/>
      <c r="P90" s="133"/>
    </row>
    <row r="91" spans="1:16" x14ac:dyDescent="0.25">
      <c r="A91" s="133"/>
      <c r="B91" s="133" t="s">
        <v>183</v>
      </c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133"/>
      <c r="P91" s="133"/>
    </row>
    <row r="92" spans="1:16" x14ac:dyDescent="0.25">
      <c r="A92" s="133"/>
      <c r="B92" s="133" t="s">
        <v>191</v>
      </c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133"/>
      <c r="P92" s="133"/>
    </row>
    <row r="93" spans="1:16" x14ac:dyDescent="0.25">
      <c r="A93" s="133"/>
      <c r="B93" s="133" t="s">
        <v>184</v>
      </c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133"/>
      <c r="P93" s="133"/>
    </row>
    <row r="94" spans="1:16" x14ac:dyDescent="0.25">
      <c r="A94" s="133"/>
      <c r="B94" s="133" t="s">
        <v>185</v>
      </c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133"/>
      <c r="P94" s="133"/>
    </row>
    <row r="95" spans="1:16" x14ac:dyDescent="0.25">
      <c r="A95" s="133"/>
      <c r="B95" s="133" t="s">
        <v>186</v>
      </c>
      <c r="C95" s="26"/>
      <c r="D95" s="26"/>
      <c r="E95" s="26"/>
      <c r="F95" s="26"/>
      <c r="G95" s="26">
        <v>15</v>
      </c>
      <c r="H95" s="26"/>
      <c r="I95" s="26"/>
      <c r="J95" s="26"/>
      <c r="K95" s="26"/>
      <c r="L95" s="26"/>
      <c r="M95" s="26"/>
      <c r="N95" s="26"/>
      <c r="O95" s="133"/>
      <c r="P95" s="133"/>
    </row>
    <row r="96" spans="1:16" x14ac:dyDescent="0.25">
      <c r="A96" s="133"/>
      <c r="B96" s="133" t="s">
        <v>187</v>
      </c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133"/>
      <c r="P96" s="133"/>
    </row>
    <row r="97" spans="1:16" x14ac:dyDescent="0.25">
      <c r="A97" s="133"/>
      <c r="B97" s="133" t="s">
        <v>188</v>
      </c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133"/>
      <c r="P97" s="133"/>
    </row>
    <row r="98" spans="1:16" x14ac:dyDescent="0.25">
      <c r="A98" s="133"/>
      <c r="B98" s="133" t="s">
        <v>58</v>
      </c>
      <c r="C98" s="26"/>
      <c r="D98" s="26"/>
      <c r="E98" s="26"/>
      <c r="F98" s="26">
        <v>11</v>
      </c>
      <c r="G98" s="26"/>
      <c r="H98" s="26"/>
      <c r="I98" s="26"/>
      <c r="J98" s="26"/>
      <c r="K98" s="26"/>
      <c r="L98" s="26"/>
      <c r="M98" s="26">
        <v>7</v>
      </c>
      <c r="N98" s="26"/>
      <c r="O98" s="133"/>
      <c r="P98" s="133"/>
    </row>
    <row r="99" spans="1:16" x14ac:dyDescent="0.25">
      <c r="C99" s="130">
        <f t="shared" ref="C99:N99" si="3">SUM(C82:C98)</f>
        <v>441</v>
      </c>
      <c r="D99" s="130">
        <f t="shared" si="3"/>
        <v>115</v>
      </c>
      <c r="E99" s="130">
        <f t="shared" si="3"/>
        <v>95</v>
      </c>
      <c r="F99" s="130">
        <f t="shared" si="3"/>
        <v>76</v>
      </c>
      <c r="G99" s="130">
        <f t="shared" si="3"/>
        <v>60</v>
      </c>
      <c r="H99" s="130">
        <f t="shared" si="3"/>
        <v>56</v>
      </c>
      <c r="I99" s="130">
        <f t="shared" si="3"/>
        <v>15</v>
      </c>
      <c r="J99" s="130">
        <f t="shared" si="3"/>
        <v>15</v>
      </c>
      <c r="K99" s="130">
        <f t="shared" si="3"/>
        <v>13</v>
      </c>
      <c r="L99" s="130">
        <f t="shared" si="3"/>
        <v>13</v>
      </c>
      <c r="M99" s="130">
        <f t="shared" si="3"/>
        <v>7</v>
      </c>
      <c r="N99" s="130">
        <f t="shared" si="3"/>
        <v>5</v>
      </c>
      <c r="O99" s="133"/>
      <c r="P99" s="133"/>
    </row>
    <row r="101" spans="1:16" x14ac:dyDescent="0.25">
      <c r="C101" s="131" t="s">
        <v>8</v>
      </c>
      <c r="D101" s="131" t="s">
        <v>113</v>
      </c>
      <c r="E101" s="131" t="s">
        <v>14</v>
      </c>
      <c r="F101" s="134" t="s">
        <v>305</v>
      </c>
      <c r="G101" s="131" t="s">
        <v>85</v>
      </c>
      <c r="H101" s="131" t="s">
        <v>12</v>
      </c>
      <c r="I101" s="131" t="s">
        <v>192</v>
      </c>
      <c r="J101" s="131" t="s">
        <v>83</v>
      </c>
      <c r="K101" s="134" t="s">
        <v>264</v>
      </c>
      <c r="L101" s="131" t="s">
        <v>591</v>
      </c>
      <c r="M101" s="134" t="s">
        <v>192</v>
      </c>
      <c r="N101" s="134" t="s">
        <v>231</v>
      </c>
      <c r="O101" s="134"/>
      <c r="P101" s="134"/>
    </row>
    <row r="102" spans="1:16" x14ac:dyDescent="0.25">
      <c r="C102" s="160">
        <v>441</v>
      </c>
      <c r="D102" s="160">
        <v>115</v>
      </c>
      <c r="E102" s="160">
        <v>95</v>
      </c>
      <c r="F102" s="160">
        <v>76</v>
      </c>
      <c r="G102" s="160">
        <v>60</v>
      </c>
      <c r="H102" s="160">
        <v>56</v>
      </c>
      <c r="I102" s="160">
        <v>13</v>
      </c>
      <c r="J102" s="160">
        <v>15</v>
      </c>
      <c r="K102" s="160">
        <v>15</v>
      </c>
      <c r="L102" s="160">
        <v>13</v>
      </c>
      <c r="M102" s="160">
        <v>7</v>
      </c>
      <c r="N102" s="160">
        <v>5</v>
      </c>
    </row>
    <row r="103" spans="1:16" x14ac:dyDescent="0.25">
      <c r="A103" s="137" t="s">
        <v>253</v>
      </c>
      <c r="B103" s="133" t="s">
        <v>175</v>
      </c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133"/>
      <c r="P103" s="133"/>
    </row>
    <row r="104" spans="1:16" x14ac:dyDescent="0.25">
      <c r="A104" s="133"/>
      <c r="B104" s="133" t="s">
        <v>176</v>
      </c>
      <c r="C104" s="26">
        <v>13</v>
      </c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133"/>
      <c r="P104" s="133"/>
    </row>
    <row r="105" spans="1:16" x14ac:dyDescent="0.25">
      <c r="A105" s="133"/>
      <c r="B105" s="133" t="s">
        <v>177</v>
      </c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133"/>
      <c r="P105" s="133"/>
    </row>
    <row r="106" spans="1:16" x14ac:dyDescent="0.25">
      <c r="A106" s="133"/>
      <c r="B106" s="133" t="s">
        <v>178</v>
      </c>
      <c r="C106" s="26">
        <v>15</v>
      </c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133"/>
      <c r="P106" s="133"/>
    </row>
    <row r="107" spans="1:16" x14ac:dyDescent="0.25">
      <c r="A107" s="133"/>
      <c r="B107" s="133" t="s">
        <v>179</v>
      </c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133"/>
      <c r="P107" s="133"/>
    </row>
    <row r="108" spans="1:16" x14ac:dyDescent="0.25">
      <c r="A108" s="133"/>
      <c r="B108" s="133" t="s">
        <v>180</v>
      </c>
      <c r="C108" s="26">
        <v>19</v>
      </c>
      <c r="D108" s="26">
        <v>32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133"/>
      <c r="P108" s="133"/>
    </row>
    <row r="109" spans="1:16" x14ac:dyDescent="0.25">
      <c r="A109" s="133"/>
      <c r="B109" s="133" t="s">
        <v>181</v>
      </c>
      <c r="C109" s="26">
        <v>15</v>
      </c>
      <c r="D109" s="26"/>
      <c r="E109" s="26"/>
      <c r="F109" s="26"/>
      <c r="G109" s="26"/>
      <c r="H109" s="26"/>
      <c r="I109" s="26">
        <v>12</v>
      </c>
      <c r="J109" s="26"/>
      <c r="K109" s="26"/>
      <c r="L109" s="26"/>
      <c r="M109" s="26"/>
      <c r="N109" s="26"/>
      <c r="O109" s="133"/>
      <c r="P109" s="133"/>
    </row>
    <row r="110" spans="1:16" x14ac:dyDescent="0.25">
      <c r="A110" s="133"/>
      <c r="B110" s="133" t="s">
        <v>182</v>
      </c>
      <c r="C110" s="26">
        <v>85</v>
      </c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133"/>
      <c r="P110" s="133"/>
    </row>
    <row r="111" spans="1:16" x14ac:dyDescent="0.25">
      <c r="A111" s="133"/>
      <c r="B111" s="133" t="s">
        <v>183</v>
      </c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133"/>
      <c r="P111" s="133"/>
    </row>
    <row r="112" spans="1:16" x14ac:dyDescent="0.25">
      <c r="A112" s="133"/>
      <c r="B112" s="133" t="s">
        <v>191</v>
      </c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133"/>
      <c r="P112" s="133"/>
    </row>
    <row r="113" spans="1:16" x14ac:dyDescent="0.25">
      <c r="A113" s="133"/>
      <c r="B113" s="133" t="s">
        <v>184</v>
      </c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133"/>
      <c r="P113" s="133"/>
    </row>
    <row r="114" spans="1:16" x14ac:dyDescent="0.25">
      <c r="A114" s="133"/>
      <c r="B114" s="133" t="s">
        <v>185</v>
      </c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133"/>
      <c r="P114" s="133"/>
    </row>
    <row r="115" spans="1:16" x14ac:dyDescent="0.25">
      <c r="A115" s="133"/>
      <c r="B115" s="133" t="s">
        <v>186</v>
      </c>
      <c r="C115" s="26"/>
      <c r="D115" s="26"/>
      <c r="E115" s="26"/>
      <c r="F115" s="26"/>
      <c r="G115" s="26">
        <v>15</v>
      </c>
      <c r="H115" s="26"/>
      <c r="I115" s="26"/>
      <c r="J115" s="26"/>
      <c r="K115" s="26"/>
      <c r="L115" s="26"/>
      <c r="M115" s="26"/>
      <c r="N115" s="26"/>
      <c r="O115" s="133"/>
      <c r="P115" s="133"/>
    </row>
    <row r="116" spans="1:16" x14ac:dyDescent="0.25">
      <c r="A116" s="133"/>
      <c r="B116" s="133" t="s">
        <v>187</v>
      </c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133"/>
      <c r="P116" s="133"/>
    </row>
    <row r="117" spans="1:16" x14ac:dyDescent="0.25">
      <c r="A117" s="133"/>
      <c r="B117" s="133" t="s">
        <v>188</v>
      </c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133"/>
      <c r="P117" s="133"/>
    </row>
    <row r="118" spans="1:16" x14ac:dyDescent="0.25">
      <c r="A118" s="133"/>
      <c r="B118" s="133" t="s">
        <v>58</v>
      </c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133"/>
      <c r="P118" s="133"/>
    </row>
    <row r="119" spans="1:16" x14ac:dyDescent="0.25">
      <c r="C119" s="130">
        <f t="shared" ref="C119:N119" si="4">SUM(C102:C118)</f>
        <v>588</v>
      </c>
      <c r="D119" s="130">
        <f t="shared" si="4"/>
        <v>147</v>
      </c>
      <c r="E119" s="130">
        <f t="shared" si="4"/>
        <v>95</v>
      </c>
      <c r="F119" s="130">
        <f t="shared" si="4"/>
        <v>76</v>
      </c>
      <c r="G119" s="130">
        <f t="shared" si="4"/>
        <v>75</v>
      </c>
      <c r="H119" s="130">
        <f t="shared" si="4"/>
        <v>56</v>
      </c>
      <c r="I119" s="130">
        <f t="shared" si="4"/>
        <v>25</v>
      </c>
      <c r="J119" s="130">
        <f t="shared" si="4"/>
        <v>15</v>
      </c>
      <c r="K119" s="130">
        <f t="shared" si="4"/>
        <v>15</v>
      </c>
      <c r="L119" s="130">
        <f t="shared" si="4"/>
        <v>13</v>
      </c>
      <c r="M119" s="130">
        <f t="shared" si="4"/>
        <v>7</v>
      </c>
      <c r="N119" s="130">
        <f t="shared" si="4"/>
        <v>5</v>
      </c>
      <c r="O119" s="133"/>
      <c r="P119" s="133"/>
    </row>
    <row r="121" spans="1:16" x14ac:dyDescent="0.25">
      <c r="C121" s="131" t="s">
        <v>8</v>
      </c>
      <c r="D121" s="131" t="s">
        <v>113</v>
      </c>
      <c r="E121" s="131" t="s">
        <v>14</v>
      </c>
      <c r="F121" s="134" t="s">
        <v>305</v>
      </c>
      <c r="G121" s="131" t="s">
        <v>85</v>
      </c>
      <c r="H121" s="131" t="s">
        <v>12</v>
      </c>
      <c r="I121" s="134" t="s">
        <v>264</v>
      </c>
      <c r="J121" s="131" t="s">
        <v>192</v>
      </c>
      <c r="K121" s="131" t="s">
        <v>83</v>
      </c>
      <c r="L121" s="131" t="s">
        <v>591</v>
      </c>
      <c r="M121" s="134" t="s">
        <v>308</v>
      </c>
      <c r="N121" s="134" t="s">
        <v>192</v>
      </c>
      <c r="O121" s="134" t="s">
        <v>231</v>
      </c>
      <c r="P121" s="134"/>
    </row>
    <row r="122" spans="1:16" x14ac:dyDescent="0.25">
      <c r="C122" s="160">
        <v>588</v>
      </c>
      <c r="D122" s="160">
        <v>147</v>
      </c>
      <c r="E122" s="160">
        <v>95</v>
      </c>
      <c r="F122" s="160">
        <v>76</v>
      </c>
      <c r="G122" s="160">
        <v>75</v>
      </c>
      <c r="H122" s="160">
        <v>56</v>
      </c>
      <c r="I122" s="160">
        <v>15</v>
      </c>
      <c r="J122" s="160">
        <v>25</v>
      </c>
      <c r="K122" s="160">
        <v>15</v>
      </c>
      <c r="L122" s="160">
        <v>13</v>
      </c>
      <c r="N122" s="160">
        <v>7</v>
      </c>
      <c r="O122" s="160">
        <v>5</v>
      </c>
      <c r="P122" s="133"/>
    </row>
    <row r="123" spans="1:16" x14ac:dyDescent="0.25">
      <c r="A123" s="137" t="s">
        <v>295</v>
      </c>
      <c r="B123" s="133" t="s">
        <v>175</v>
      </c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133"/>
    </row>
    <row r="124" spans="1:16" x14ac:dyDescent="0.25">
      <c r="A124" s="133"/>
      <c r="B124" s="133" t="s">
        <v>176</v>
      </c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133"/>
    </row>
    <row r="125" spans="1:16" x14ac:dyDescent="0.25">
      <c r="A125" s="133"/>
      <c r="B125" s="133" t="s">
        <v>177</v>
      </c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133"/>
    </row>
    <row r="126" spans="1:16" x14ac:dyDescent="0.25">
      <c r="A126" s="133"/>
      <c r="B126" s="133" t="s">
        <v>178</v>
      </c>
      <c r="C126" s="26"/>
      <c r="D126" s="26"/>
      <c r="E126" s="26">
        <v>11</v>
      </c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133"/>
    </row>
    <row r="127" spans="1:16" x14ac:dyDescent="0.25">
      <c r="A127" s="133"/>
      <c r="B127" s="133" t="s">
        <v>179</v>
      </c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133"/>
    </row>
    <row r="128" spans="1:16" x14ac:dyDescent="0.25">
      <c r="A128" s="133"/>
      <c r="B128" s="133" t="s">
        <v>180</v>
      </c>
      <c r="C128" s="26">
        <v>42</v>
      </c>
      <c r="D128" s="26">
        <v>24</v>
      </c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133"/>
    </row>
    <row r="129" spans="1:16" x14ac:dyDescent="0.25">
      <c r="B129" s="133" t="s">
        <v>181</v>
      </c>
      <c r="C129" s="26"/>
      <c r="D129" s="26">
        <v>15</v>
      </c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133"/>
    </row>
    <row r="130" spans="1:16" x14ac:dyDescent="0.25">
      <c r="B130" s="133" t="s">
        <v>182</v>
      </c>
      <c r="C130" s="26">
        <v>47</v>
      </c>
      <c r="D130" s="26"/>
      <c r="E130" s="26"/>
      <c r="F130" s="26"/>
      <c r="G130" s="26"/>
      <c r="H130" s="26"/>
      <c r="I130" s="26">
        <v>10</v>
      </c>
      <c r="J130" s="26"/>
      <c r="K130" s="26"/>
      <c r="L130" s="26"/>
      <c r="M130" s="26">
        <v>13</v>
      </c>
      <c r="N130" s="26"/>
      <c r="O130" s="26"/>
      <c r="P130" s="133"/>
    </row>
    <row r="131" spans="1:16" x14ac:dyDescent="0.25">
      <c r="B131" s="133" t="s">
        <v>183</v>
      </c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133"/>
    </row>
    <row r="132" spans="1:16" x14ac:dyDescent="0.25">
      <c r="B132" s="133" t="s">
        <v>191</v>
      </c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133"/>
    </row>
    <row r="133" spans="1:16" x14ac:dyDescent="0.25">
      <c r="B133" s="133" t="s">
        <v>184</v>
      </c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133"/>
    </row>
    <row r="134" spans="1:16" x14ac:dyDescent="0.25">
      <c r="B134" s="133" t="s">
        <v>185</v>
      </c>
      <c r="C134" s="26"/>
      <c r="D134" s="26"/>
      <c r="E134" s="26"/>
      <c r="F134" s="26"/>
      <c r="G134" s="26"/>
      <c r="H134" s="26"/>
      <c r="I134" s="26">
        <v>15</v>
      </c>
      <c r="J134" s="26"/>
      <c r="K134" s="26"/>
      <c r="L134" s="26"/>
      <c r="M134" s="26"/>
      <c r="N134" s="26"/>
      <c r="O134" s="26"/>
      <c r="P134" s="133"/>
    </row>
    <row r="135" spans="1:16" x14ac:dyDescent="0.25">
      <c r="B135" s="133" t="s">
        <v>186</v>
      </c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133"/>
    </row>
    <row r="136" spans="1:16" x14ac:dyDescent="0.25">
      <c r="B136" s="133" t="s">
        <v>187</v>
      </c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133"/>
    </row>
    <row r="137" spans="1:16" x14ac:dyDescent="0.25">
      <c r="B137" s="133" t="s">
        <v>188</v>
      </c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133"/>
    </row>
    <row r="138" spans="1:16" x14ac:dyDescent="0.25">
      <c r="B138" s="133" t="s">
        <v>58</v>
      </c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133"/>
    </row>
    <row r="139" spans="1:16" x14ac:dyDescent="0.25">
      <c r="C139" s="130">
        <f t="shared" ref="C139:O139" si="5">SUM(C122:C138)</f>
        <v>677</v>
      </c>
      <c r="D139" s="130">
        <f t="shared" si="5"/>
        <v>186</v>
      </c>
      <c r="E139" s="130">
        <f t="shared" si="5"/>
        <v>106</v>
      </c>
      <c r="F139" s="130">
        <f t="shared" si="5"/>
        <v>76</v>
      </c>
      <c r="G139" s="130">
        <f t="shared" si="5"/>
        <v>75</v>
      </c>
      <c r="H139" s="130">
        <f t="shared" si="5"/>
        <v>56</v>
      </c>
      <c r="I139" s="130">
        <f t="shared" si="5"/>
        <v>40</v>
      </c>
      <c r="J139" s="130">
        <f t="shared" si="5"/>
        <v>25</v>
      </c>
      <c r="K139" s="130">
        <f t="shared" si="5"/>
        <v>15</v>
      </c>
      <c r="L139" s="130">
        <f t="shared" si="5"/>
        <v>13</v>
      </c>
      <c r="M139" s="130">
        <f t="shared" si="5"/>
        <v>13</v>
      </c>
      <c r="N139" s="130">
        <f t="shared" si="5"/>
        <v>7</v>
      </c>
      <c r="O139" s="130">
        <f t="shared" si="5"/>
        <v>5</v>
      </c>
      <c r="P139" s="133"/>
    </row>
    <row r="141" spans="1:16" x14ac:dyDescent="0.25">
      <c r="C141" s="131" t="s">
        <v>8</v>
      </c>
      <c r="D141" s="131" t="s">
        <v>113</v>
      </c>
      <c r="E141" s="131" t="s">
        <v>14</v>
      </c>
      <c r="F141" s="131" t="s">
        <v>12</v>
      </c>
      <c r="G141" s="131" t="s">
        <v>85</v>
      </c>
      <c r="H141" s="134" t="s">
        <v>305</v>
      </c>
      <c r="I141" s="134" t="s">
        <v>264</v>
      </c>
      <c r="J141" s="131" t="s">
        <v>192</v>
      </c>
      <c r="K141" s="131" t="s">
        <v>591</v>
      </c>
      <c r="L141" s="131" t="s">
        <v>83</v>
      </c>
      <c r="M141" s="134" t="s">
        <v>308</v>
      </c>
      <c r="N141" s="134" t="s">
        <v>192</v>
      </c>
      <c r="O141" s="134" t="s">
        <v>231</v>
      </c>
      <c r="P141" s="134"/>
    </row>
    <row r="142" spans="1:16" x14ac:dyDescent="0.25">
      <c r="C142" s="160">
        <v>677</v>
      </c>
      <c r="D142" s="160">
        <v>186</v>
      </c>
      <c r="E142" s="160">
        <v>106</v>
      </c>
      <c r="F142" s="160">
        <v>56</v>
      </c>
      <c r="G142" s="160">
        <v>75</v>
      </c>
      <c r="H142" s="160">
        <v>76</v>
      </c>
      <c r="I142" s="160">
        <v>40</v>
      </c>
      <c r="J142" s="160">
        <v>25</v>
      </c>
      <c r="K142" s="160">
        <v>13</v>
      </c>
      <c r="L142" s="160">
        <v>15</v>
      </c>
      <c r="M142" s="160">
        <v>13</v>
      </c>
      <c r="N142" s="160">
        <v>7</v>
      </c>
      <c r="O142" s="160">
        <v>5</v>
      </c>
    </row>
    <row r="143" spans="1:16" x14ac:dyDescent="0.25">
      <c r="A143" s="137" t="s">
        <v>316</v>
      </c>
      <c r="B143" s="133" t="s">
        <v>175</v>
      </c>
      <c r="C143" s="26"/>
      <c r="D143" s="26"/>
      <c r="E143" s="26">
        <v>15</v>
      </c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133"/>
    </row>
    <row r="144" spans="1:16" x14ac:dyDescent="0.25">
      <c r="A144" s="133"/>
      <c r="B144" s="133" t="s">
        <v>176</v>
      </c>
      <c r="C144" s="26"/>
      <c r="D144" s="26"/>
      <c r="E144" s="26">
        <v>10</v>
      </c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133"/>
    </row>
    <row r="145" spans="1:16" x14ac:dyDescent="0.25">
      <c r="A145" s="133"/>
      <c r="B145" s="133" t="s">
        <v>177</v>
      </c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133"/>
    </row>
    <row r="146" spans="1:16" x14ac:dyDescent="0.25">
      <c r="A146" s="133"/>
      <c r="B146" s="133" t="s">
        <v>178</v>
      </c>
      <c r="C146" s="26"/>
      <c r="D146" s="26"/>
      <c r="E146" s="26"/>
      <c r="F146" s="26">
        <v>15</v>
      </c>
      <c r="G146" s="26"/>
      <c r="H146" s="26"/>
      <c r="I146" s="26"/>
      <c r="J146" s="26"/>
      <c r="K146" s="26"/>
      <c r="L146" s="26"/>
      <c r="M146" s="26"/>
      <c r="N146" s="26"/>
      <c r="O146" s="26"/>
      <c r="P146" s="133"/>
    </row>
    <row r="147" spans="1:16" x14ac:dyDescent="0.25">
      <c r="A147" s="133"/>
      <c r="B147" s="133" t="s">
        <v>179</v>
      </c>
      <c r="C147" s="26">
        <v>15</v>
      </c>
      <c r="D147" s="26"/>
      <c r="E147" s="26"/>
      <c r="F147" s="26">
        <v>22</v>
      </c>
      <c r="G147" s="26"/>
      <c r="H147" s="26"/>
      <c r="I147" s="26"/>
      <c r="J147" s="26"/>
      <c r="K147" s="26">
        <v>10</v>
      </c>
      <c r="L147" s="26"/>
      <c r="M147" s="26"/>
      <c r="N147" s="26"/>
      <c r="O147" s="26"/>
      <c r="P147" s="133"/>
    </row>
    <row r="148" spans="1:16" x14ac:dyDescent="0.25">
      <c r="A148" s="133"/>
      <c r="B148" s="133" t="s">
        <v>180</v>
      </c>
      <c r="C148" s="26"/>
      <c r="D148" s="26">
        <v>40</v>
      </c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133"/>
    </row>
    <row r="149" spans="1:16" x14ac:dyDescent="0.25">
      <c r="A149" s="133"/>
      <c r="B149" s="133" t="s">
        <v>181</v>
      </c>
      <c r="C149" s="26"/>
      <c r="D149" s="26">
        <v>15</v>
      </c>
      <c r="E149" s="26"/>
      <c r="F149" s="26">
        <v>11</v>
      </c>
      <c r="G149" s="26"/>
      <c r="H149" s="26"/>
      <c r="I149" s="26"/>
      <c r="J149" s="26">
        <v>12</v>
      </c>
      <c r="K149" s="26"/>
      <c r="L149" s="26"/>
      <c r="M149" s="26"/>
      <c r="N149" s="26"/>
      <c r="O149" s="26"/>
      <c r="P149" s="133"/>
    </row>
    <row r="150" spans="1:16" x14ac:dyDescent="0.25">
      <c r="A150" s="133"/>
      <c r="B150" s="133" t="s">
        <v>182</v>
      </c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133"/>
    </row>
    <row r="151" spans="1:16" x14ac:dyDescent="0.25">
      <c r="A151" s="133"/>
      <c r="B151" s="133" t="s">
        <v>183</v>
      </c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133"/>
    </row>
    <row r="152" spans="1:16" x14ac:dyDescent="0.25">
      <c r="A152" s="133"/>
      <c r="B152" s="133" t="s">
        <v>191</v>
      </c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133"/>
    </row>
    <row r="153" spans="1:16" x14ac:dyDescent="0.25">
      <c r="A153" s="133"/>
      <c r="B153" s="133" t="s">
        <v>184</v>
      </c>
      <c r="C153" s="26"/>
      <c r="D153" s="26">
        <v>40</v>
      </c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133"/>
    </row>
    <row r="154" spans="1:16" x14ac:dyDescent="0.25">
      <c r="A154" s="133"/>
      <c r="B154" s="133" t="s">
        <v>185</v>
      </c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133"/>
    </row>
    <row r="155" spans="1:16" x14ac:dyDescent="0.25">
      <c r="A155" s="133"/>
      <c r="B155" s="133" t="s">
        <v>186</v>
      </c>
      <c r="C155" s="26"/>
      <c r="D155" s="26"/>
      <c r="E155" s="26"/>
      <c r="F155" s="26"/>
      <c r="G155" s="26">
        <v>15</v>
      </c>
      <c r="H155" s="26"/>
      <c r="I155" s="26"/>
      <c r="J155" s="26"/>
      <c r="K155" s="26"/>
      <c r="L155" s="26"/>
      <c r="M155" s="26"/>
      <c r="N155" s="26"/>
      <c r="O155" s="26"/>
      <c r="P155" s="133"/>
    </row>
    <row r="156" spans="1:16" x14ac:dyDescent="0.25">
      <c r="A156" s="133"/>
      <c r="B156" s="133" t="s">
        <v>187</v>
      </c>
      <c r="C156" s="26"/>
      <c r="D156" s="26"/>
      <c r="E156" s="26"/>
      <c r="F156" s="26">
        <v>15</v>
      </c>
      <c r="G156" s="26"/>
      <c r="H156" s="26"/>
      <c r="I156" s="26"/>
      <c r="J156" s="26"/>
      <c r="K156" s="26"/>
      <c r="L156" s="26"/>
      <c r="M156" s="26"/>
      <c r="N156" s="26"/>
      <c r="O156" s="26"/>
      <c r="P156" s="133"/>
    </row>
    <row r="157" spans="1:16" x14ac:dyDescent="0.25">
      <c r="A157" s="133"/>
      <c r="B157" s="133" t="s">
        <v>188</v>
      </c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133"/>
    </row>
    <row r="158" spans="1:16" x14ac:dyDescent="0.25">
      <c r="A158" s="133"/>
      <c r="B158" s="133" t="s">
        <v>58</v>
      </c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133"/>
    </row>
    <row r="159" spans="1:16" x14ac:dyDescent="0.25">
      <c r="C159" s="130">
        <f t="shared" ref="C159:O159" si="6">SUM(C142:C158)</f>
        <v>692</v>
      </c>
      <c r="D159" s="130">
        <f t="shared" si="6"/>
        <v>281</v>
      </c>
      <c r="E159" s="130">
        <f t="shared" si="6"/>
        <v>131</v>
      </c>
      <c r="F159" s="130">
        <f t="shared" si="6"/>
        <v>119</v>
      </c>
      <c r="G159" s="130">
        <f t="shared" si="6"/>
        <v>90</v>
      </c>
      <c r="H159" s="130">
        <f t="shared" si="6"/>
        <v>76</v>
      </c>
      <c r="I159" s="130">
        <f t="shared" si="6"/>
        <v>40</v>
      </c>
      <c r="J159" s="130">
        <f t="shared" si="6"/>
        <v>37</v>
      </c>
      <c r="K159" s="130">
        <f t="shared" si="6"/>
        <v>23</v>
      </c>
      <c r="L159" s="130">
        <f t="shared" si="6"/>
        <v>15</v>
      </c>
      <c r="M159" s="130">
        <f t="shared" si="6"/>
        <v>13</v>
      </c>
      <c r="N159" s="130">
        <f t="shared" si="6"/>
        <v>7</v>
      </c>
      <c r="O159" s="130">
        <f t="shared" si="6"/>
        <v>5</v>
      </c>
      <c r="P159" s="133"/>
    </row>
    <row r="161" spans="1:16" x14ac:dyDescent="0.25">
      <c r="C161" s="131" t="s">
        <v>8</v>
      </c>
      <c r="D161" s="131" t="s">
        <v>113</v>
      </c>
      <c r="E161" s="131" t="s">
        <v>14</v>
      </c>
      <c r="F161" s="131" t="s">
        <v>12</v>
      </c>
      <c r="G161" s="131" t="s">
        <v>85</v>
      </c>
      <c r="H161" s="134" t="s">
        <v>305</v>
      </c>
      <c r="I161" s="131" t="s">
        <v>192</v>
      </c>
      <c r="J161" s="134" t="s">
        <v>264</v>
      </c>
      <c r="K161" s="131" t="s">
        <v>591</v>
      </c>
      <c r="L161" s="131" t="s">
        <v>83</v>
      </c>
      <c r="M161" s="134" t="s">
        <v>308</v>
      </c>
      <c r="N161" s="134" t="s">
        <v>192</v>
      </c>
      <c r="O161" s="134" t="s">
        <v>231</v>
      </c>
      <c r="P161" s="134"/>
    </row>
    <row r="162" spans="1:16" x14ac:dyDescent="0.25">
      <c r="C162" s="160">
        <v>692</v>
      </c>
      <c r="D162" s="160">
        <v>281</v>
      </c>
      <c r="E162" s="160">
        <v>131</v>
      </c>
      <c r="F162" s="160">
        <v>119</v>
      </c>
      <c r="G162" s="160">
        <v>90</v>
      </c>
      <c r="H162" s="160">
        <v>76</v>
      </c>
      <c r="I162" s="160">
        <v>37</v>
      </c>
      <c r="J162" s="160">
        <v>40</v>
      </c>
      <c r="K162" s="160">
        <v>23</v>
      </c>
      <c r="L162" s="160">
        <v>15</v>
      </c>
      <c r="M162" s="160">
        <v>13</v>
      </c>
      <c r="N162" s="160">
        <v>7</v>
      </c>
      <c r="O162" s="160">
        <v>5</v>
      </c>
    </row>
    <row r="163" spans="1:16" x14ac:dyDescent="0.25">
      <c r="A163" s="137" t="s">
        <v>8</v>
      </c>
      <c r="B163" s="133" t="s">
        <v>175</v>
      </c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133"/>
    </row>
    <row r="164" spans="1:16" x14ac:dyDescent="0.25">
      <c r="A164" s="133"/>
      <c r="B164" s="133" t="s">
        <v>176</v>
      </c>
      <c r="C164" s="26"/>
      <c r="D164" s="26"/>
      <c r="E164" s="26">
        <v>9</v>
      </c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133"/>
    </row>
    <row r="165" spans="1:16" x14ac:dyDescent="0.25">
      <c r="A165" s="133"/>
      <c r="B165" s="133" t="s">
        <v>177</v>
      </c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133"/>
    </row>
    <row r="166" spans="1:16" x14ac:dyDescent="0.25">
      <c r="A166" s="133"/>
      <c r="B166" s="133" t="s">
        <v>178</v>
      </c>
      <c r="C166" s="26"/>
      <c r="D166" s="26"/>
      <c r="E166" s="26"/>
      <c r="F166" s="26">
        <v>15</v>
      </c>
      <c r="G166" s="26"/>
      <c r="H166" s="26"/>
      <c r="I166" s="26"/>
      <c r="J166" s="26"/>
      <c r="K166" s="26"/>
      <c r="L166" s="26"/>
      <c r="M166" s="26"/>
      <c r="N166" s="26"/>
      <c r="O166" s="26"/>
      <c r="P166" s="133"/>
    </row>
    <row r="167" spans="1:16" x14ac:dyDescent="0.25">
      <c r="A167" s="133"/>
      <c r="B167" s="133" t="s">
        <v>179</v>
      </c>
      <c r="C167" s="26">
        <v>9</v>
      </c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133"/>
    </row>
    <row r="168" spans="1:16" x14ac:dyDescent="0.25">
      <c r="A168" s="133"/>
      <c r="B168" s="133" t="s">
        <v>180</v>
      </c>
      <c r="C168" s="26">
        <v>43</v>
      </c>
      <c r="D168" s="26">
        <v>35</v>
      </c>
      <c r="E168" s="26"/>
      <c r="F168" s="26">
        <v>1</v>
      </c>
      <c r="G168" s="26"/>
      <c r="H168" s="26"/>
      <c r="I168" s="26"/>
      <c r="J168" s="26"/>
      <c r="K168" s="26"/>
      <c r="L168" s="26"/>
      <c r="M168" s="26"/>
      <c r="N168" s="26"/>
      <c r="O168" s="26"/>
      <c r="P168" s="133"/>
    </row>
    <row r="169" spans="1:16" x14ac:dyDescent="0.25">
      <c r="A169" s="133"/>
      <c r="B169" s="133" t="s">
        <v>181</v>
      </c>
      <c r="C169" s="26">
        <v>27</v>
      </c>
      <c r="D169" s="26">
        <v>13</v>
      </c>
      <c r="E169" s="26"/>
      <c r="F169" s="26"/>
      <c r="G169" s="26"/>
      <c r="H169" s="26"/>
      <c r="I169" s="26">
        <v>11</v>
      </c>
      <c r="J169" s="26"/>
      <c r="K169" s="26"/>
      <c r="L169" s="26"/>
      <c r="M169" s="26"/>
      <c r="N169" s="26"/>
      <c r="O169" s="26"/>
      <c r="P169" s="133"/>
    </row>
    <row r="170" spans="1:16" x14ac:dyDescent="0.25">
      <c r="A170" s="133"/>
      <c r="B170" s="133" t="s">
        <v>182</v>
      </c>
      <c r="C170" s="26">
        <v>107</v>
      </c>
      <c r="D170" s="26">
        <v>7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133"/>
    </row>
    <row r="171" spans="1:16" x14ac:dyDescent="0.25">
      <c r="A171" s="133"/>
      <c r="B171" s="133" t="s">
        <v>183</v>
      </c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133"/>
    </row>
    <row r="172" spans="1:16" x14ac:dyDescent="0.25">
      <c r="A172" s="133"/>
      <c r="B172" s="133" t="s">
        <v>191</v>
      </c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133"/>
    </row>
    <row r="173" spans="1:16" x14ac:dyDescent="0.25">
      <c r="A173" s="133"/>
      <c r="B173" s="133" t="s">
        <v>184</v>
      </c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133"/>
    </row>
    <row r="174" spans="1:16" x14ac:dyDescent="0.25">
      <c r="A174" s="133"/>
      <c r="B174" s="133" t="s">
        <v>185</v>
      </c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133"/>
    </row>
    <row r="175" spans="1:16" x14ac:dyDescent="0.25">
      <c r="A175" s="133"/>
      <c r="B175" s="133" t="s">
        <v>186</v>
      </c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133"/>
    </row>
    <row r="176" spans="1:16" x14ac:dyDescent="0.25">
      <c r="A176" s="133"/>
      <c r="B176" s="133" t="s">
        <v>187</v>
      </c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133"/>
    </row>
    <row r="177" spans="1:16" x14ac:dyDescent="0.25">
      <c r="A177" s="133"/>
      <c r="B177" s="133" t="s">
        <v>188</v>
      </c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133"/>
    </row>
    <row r="178" spans="1:16" x14ac:dyDescent="0.25">
      <c r="A178" s="133"/>
      <c r="B178" s="133" t="s">
        <v>58</v>
      </c>
      <c r="C178" s="26">
        <v>15</v>
      </c>
      <c r="D178" s="26"/>
      <c r="E178" s="26"/>
      <c r="F178" s="26"/>
      <c r="G178" s="26"/>
      <c r="H178" s="26">
        <v>9</v>
      </c>
      <c r="I178" s="26"/>
      <c r="J178" s="26"/>
      <c r="K178" s="26"/>
      <c r="L178" s="26"/>
      <c r="M178" s="26"/>
      <c r="N178" s="26"/>
      <c r="O178" s="26"/>
      <c r="P178" s="133"/>
    </row>
    <row r="179" spans="1:16" x14ac:dyDescent="0.25">
      <c r="C179" s="130">
        <f t="shared" ref="C179:O179" si="7">SUM(C162:C178)</f>
        <v>893</v>
      </c>
      <c r="D179" s="130">
        <f t="shared" si="7"/>
        <v>336</v>
      </c>
      <c r="E179" s="130">
        <f t="shared" si="7"/>
        <v>140</v>
      </c>
      <c r="F179" s="130">
        <f t="shared" si="7"/>
        <v>135</v>
      </c>
      <c r="G179" s="130">
        <f t="shared" si="7"/>
        <v>90</v>
      </c>
      <c r="H179" s="130">
        <f t="shared" si="7"/>
        <v>85</v>
      </c>
      <c r="I179" s="130">
        <f t="shared" si="7"/>
        <v>48</v>
      </c>
      <c r="J179" s="130">
        <f t="shared" si="7"/>
        <v>40</v>
      </c>
      <c r="K179" s="130">
        <f t="shared" si="7"/>
        <v>23</v>
      </c>
      <c r="L179" s="130">
        <f t="shared" si="7"/>
        <v>15</v>
      </c>
      <c r="M179" s="130">
        <f t="shared" si="7"/>
        <v>13</v>
      </c>
      <c r="N179" s="130">
        <f t="shared" si="7"/>
        <v>7</v>
      </c>
      <c r="O179" s="130">
        <f t="shared" si="7"/>
        <v>5</v>
      </c>
      <c r="P179" s="133"/>
    </row>
    <row r="181" spans="1:16" x14ac:dyDescent="0.25">
      <c r="C181" s="131" t="s">
        <v>8</v>
      </c>
      <c r="D181" s="131" t="s">
        <v>113</v>
      </c>
      <c r="E181" s="131" t="s">
        <v>192</v>
      </c>
      <c r="F181" s="131" t="s">
        <v>14</v>
      </c>
      <c r="G181" s="131" t="s">
        <v>12</v>
      </c>
      <c r="H181" s="131" t="s">
        <v>85</v>
      </c>
      <c r="I181" s="134" t="s">
        <v>305</v>
      </c>
      <c r="J181" s="134" t="s">
        <v>264</v>
      </c>
      <c r="K181" s="131" t="s">
        <v>591</v>
      </c>
      <c r="L181" s="131" t="s">
        <v>83</v>
      </c>
      <c r="M181" s="134" t="s">
        <v>308</v>
      </c>
      <c r="N181" s="134" t="s">
        <v>407</v>
      </c>
      <c r="O181" s="134" t="s">
        <v>192</v>
      </c>
      <c r="P181" s="134" t="s">
        <v>231</v>
      </c>
    </row>
    <row r="182" spans="1:16" x14ac:dyDescent="0.25">
      <c r="C182" s="160">
        <v>893</v>
      </c>
      <c r="D182" s="160">
        <v>336</v>
      </c>
      <c r="E182" s="160">
        <v>48</v>
      </c>
      <c r="F182" s="160">
        <v>140</v>
      </c>
      <c r="G182" s="160">
        <v>135</v>
      </c>
      <c r="H182" s="160">
        <v>90</v>
      </c>
      <c r="I182" s="160">
        <v>85</v>
      </c>
      <c r="J182" s="160">
        <v>40</v>
      </c>
      <c r="K182" s="160">
        <v>23</v>
      </c>
      <c r="L182" s="160">
        <v>15</v>
      </c>
      <c r="M182" s="160">
        <v>13</v>
      </c>
      <c r="O182" s="160">
        <v>7</v>
      </c>
      <c r="P182" s="160">
        <v>5</v>
      </c>
    </row>
    <row r="183" spans="1:16" x14ac:dyDescent="0.25">
      <c r="A183" s="137" t="s">
        <v>389</v>
      </c>
      <c r="B183" s="133" t="s">
        <v>175</v>
      </c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</row>
    <row r="184" spans="1:16" x14ac:dyDescent="0.25">
      <c r="A184" s="133"/>
      <c r="B184" s="133" t="s">
        <v>176</v>
      </c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</row>
    <row r="185" spans="1:16" x14ac:dyDescent="0.25">
      <c r="A185" s="133"/>
      <c r="B185" s="133" t="s">
        <v>177</v>
      </c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</row>
    <row r="186" spans="1:16" x14ac:dyDescent="0.25">
      <c r="A186" s="133"/>
      <c r="B186" s="133" t="s">
        <v>178</v>
      </c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</row>
    <row r="187" spans="1:16" x14ac:dyDescent="0.25">
      <c r="A187" s="133"/>
      <c r="B187" s="133" t="s">
        <v>179</v>
      </c>
      <c r="C187" s="26"/>
      <c r="D187" s="26"/>
      <c r="E187" s="26">
        <v>26</v>
      </c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</row>
    <row r="188" spans="1:16" x14ac:dyDescent="0.25">
      <c r="A188" s="133"/>
      <c r="B188" s="133" t="s">
        <v>180</v>
      </c>
      <c r="C188" s="26">
        <v>25</v>
      </c>
      <c r="D188" s="26">
        <v>36</v>
      </c>
      <c r="E188" s="26">
        <v>13</v>
      </c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</row>
    <row r="189" spans="1:16" x14ac:dyDescent="0.25">
      <c r="B189" s="133" t="s">
        <v>181</v>
      </c>
      <c r="C189" s="26"/>
      <c r="D189" s="26">
        <v>15</v>
      </c>
      <c r="E189" s="26">
        <v>33</v>
      </c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</row>
    <row r="190" spans="1:16" x14ac:dyDescent="0.25">
      <c r="B190" s="133" t="s">
        <v>182</v>
      </c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</row>
    <row r="191" spans="1:16" x14ac:dyDescent="0.25">
      <c r="B191" s="133" t="s">
        <v>183</v>
      </c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</row>
    <row r="192" spans="1:16" x14ac:dyDescent="0.25">
      <c r="B192" s="133" t="s">
        <v>191</v>
      </c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</row>
    <row r="193" spans="1:19" x14ac:dyDescent="0.25">
      <c r="B193" s="133" t="s">
        <v>184</v>
      </c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</row>
    <row r="194" spans="1:19" x14ac:dyDescent="0.25">
      <c r="B194" s="133" t="s">
        <v>185</v>
      </c>
      <c r="C194" s="26"/>
      <c r="D194" s="26"/>
      <c r="E194" s="26">
        <v>27</v>
      </c>
      <c r="F194" s="26"/>
      <c r="G194" s="26"/>
      <c r="H194" s="26"/>
      <c r="I194" s="26"/>
      <c r="J194" s="26"/>
      <c r="K194" s="26"/>
      <c r="L194" s="26"/>
      <c r="M194" s="26"/>
      <c r="N194" s="26">
        <v>13</v>
      </c>
      <c r="O194" s="26"/>
      <c r="P194" s="26"/>
    </row>
    <row r="195" spans="1:19" x14ac:dyDescent="0.25">
      <c r="B195" s="133" t="s">
        <v>186</v>
      </c>
      <c r="C195" s="26"/>
      <c r="D195" s="26"/>
      <c r="E195" s="26"/>
      <c r="F195" s="26"/>
      <c r="G195" s="26"/>
      <c r="H195" s="26">
        <v>15</v>
      </c>
      <c r="I195" s="26"/>
      <c r="J195" s="26"/>
      <c r="K195" s="26"/>
      <c r="L195" s="26"/>
      <c r="M195" s="26"/>
      <c r="N195" s="26"/>
      <c r="O195" s="26"/>
      <c r="P195" s="26"/>
    </row>
    <row r="196" spans="1:19" x14ac:dyDescent="0.25">
      <c r="B196" s="133" t="s">
        <v>187</v>
      </c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</row>
    <row r="197" spans="1:19" x14ac:dyDescent="0.25">
      <c r="B197" s="133" t="s">
        <v>188</v>
      </c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</row>
    <row r="198" spans="1:19" x14ac:dyDescent="0.25">
      <c r="B198" s="133" t="s">
        <v>58</v>
      </c>
      <c r="C198" s="26"/>
      <c r="D198" s="26"/>
      <c r="E198" s="26">
        <v>11</v>
      </c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</row>
    <row r="199" spans="1:19" x14ac:dyDescent="0.25">
      <c r="C199" s="130">
        <f t="shared" ref="C199:P199" si="8">SUM(C182:C198)</f>
        <v>918</v>
      </c>
      <c r="D199" s="130">
        <f t="shared" si="8"/>
        <v>387</v>
      </c>
      <c r="E199" s="130">
        <f t="shared" si="8"/>
        <v>158</v>
      </c>
      <c r="F199" s="130">
        <f t="shared" si="8"/>
        <v>140</v>
      </c>
      <c r="G199" s="130">
        <f t="shared" si="8"/>
        <v>135</v>
      </c>
      <c r="H199" s="130">
        <f t="shared" si="8"/>
        <v>105</v>
      </c>
      <c r="I199" s="130">
        <f t="shared" si="8"/>
        <v>85</v>
      </c>
      <c r="J199" s="130">
        <f t="shared" si="8"/>
        <v>40</v>
      </c>
      <c r="K199" s="130">
        <f t="shared" si="8"/>
        <v>23</v>
      </c>
      <c r="L199" s="130">
        <f t="shared" si="8"/>
        <v>15</v>
      </c>
      <c r="M199" s="130">
        <f t="shared" si="8"/>
        <v>13</v>
      </c>
      <c r="N199" s="130">
        <f t="shared" si="8"/>
        <v>13</v>
      </c>
      <c r="O199" s="130">
        <f t="shared" si="8"/>
        <v>7</v>
      </c>
      <c r="P199" s="130">
        <f t="shared" si="8"/>
        <v>5</v>
      </c>
    </row>
    <row r="201" spans="1:19" x14ac:dyDescent="0.25">
      <c r="C201" s="131" t="s">
        <v>8</v>
      </c>
      <c r="D201" s="131" t="s">
        <v>113</v>
      </c>
      <c r="E201" s="131" t="s">
        <v>192</v>
      </c>
      <c r="F201" s="131" t="s">
        <v>12</v>
      </c>
      <c r="G201" s="131" t="s">
        <v>14</v>
      </c>
      <c r="H201" s="131" t="s">
        <v>85</v>
      </c>
      <c r="I201" s="134" t="s">
        <v>305</v>
      </c>
      <c r="J201" s="134" t="s">
        <v>264</v>
      </c>
      <c r="K201" s="134" t="s">
        <v>472</v>
      </c>
      <c r="L201" s="131" t="s">
        <v>591</v>
      </c>
      <c r="M201" s="131" t="s">
        <v>83</v>
      </c>
      <c r="N201" s="134" t="s">
        <v>594</v>
      </c>
      <c r="O201" s="134" t="s">
        <v>308</v>
      </c>
      <c r="P201" s="134" t="s">
        <v>407</v>
      </c>
      <c r="Q201" s="134" t="s">
        <v>595</v>
      </c>
      <c r="R201" s="134" t="s">
        <v>192</v>
      </c>
      <c r="S201" s="134" t="s">
        <v>231</v>
      </c>
    </row>
    <row r="202" spans="1:19" x14ac:dyDescent="0.25">
      <c r="C202" s="160">
        <v>918</v>
      </c>
      <c r="D202" s="160">
        <v>387</v>
      </c>
      <c r="E202" s="160">
        <v>158</v>
      </c>
      <c r="F202" s="160">
        <v>135</v>
      </c>
      <c r="G202" s="160">
        <v>140</v>
      </c>
      <c r="H202" s="160">
        <v>105</v>
      </c>
      <c r="I202" s="160">
        <v>85</v>
      </c>
      <c r="J202" s="160">
        <v>40</v>
      </c>
      <c r="L202" s="160">
        <v>23</v>
      </c>
      <c r="M202" s="160">
        <v>15</v>
      </c>
      <c r="O202" s="160">
        <v>13</v>
      </c>
      <c r="P202" s="160">
        <v>13</v>
      </c>
      <c r="R202" s="160">
        <v>7</v>
      </c>
      <c r="S202" s="160">
        <v>5</v>
      </c>
    </row>
    <row r="203" spans="1:19" x14ac:dyDescent="0.25">
      <c r="A203" s="137" t="s">
        <v>592</v>
      </c>
      <c r="B203" s="133" t="s">
        <v>175</v>
      </c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</row>
    <row r="204" spans="1:19" x14ac:dyDescent="0.25">
      <c r="A204" s="137" t="s">
        <v>593</v>
      </c>
      <c r="B204" s="133" t="s">
        <v>176</v>
      </c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</row>
    <row r="205" spans="1:19" x14ac:dyDescent="0.25">
      <c r="A205" s="133"/>
      <c r="B205" s="133" t="s">
        <v>177</v>
      </c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</row>
    <row r="206" spans="1:19" x14ac:dyDescent="0.25">
      <c r="A206" s="133"/>
      <c r="B206" s="133" t="s">
        <v>178</v>
      </c>
      <c r="C206" s="26"/>
      <c r="D206" s="26"/>
      <c r="E206" s="26"/>
      <c r="F206" s="26">
        <v>13</v>
      </c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</row>
    <row r="207" spans="1:19" x14ac:dyDescent="0.25">
      <c r="A207" s="133"/>
      <c r="B207" s="133" t="s">
        <v>179</v>
      </c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</row>
    <row r="208" spans="1:19" x14ac:dyDescent="0.25">
      <c r="A208" s="133"/>
      <c r="B208" s="133" t="s">
        <v>180</v>
      </c>
      <c r="C208" s="26"/>
      <c r="D208" s="26">
        <v>28</v>
      </c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</row>
    <row r="209" spans="1:19" x14ac:dyDescent="0.25">
      <c r="B209" s="133" t="s">
        <v>181</v>
      </c>
      <c r="C209" s="26"/>
      <c r="D209" s="26">
        <v>13</v>
      </c>
      <c r="E209" s="26">
        <v>15</v>
      </c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</row>
    <row r="210" spans="1:19" x14ac:dyDescent="0.25">
      <c r="B210" s="133" t="s">
        <v>182</v>
      </c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</row>
    <row r="211" spans="1:19" x14ac:dyDescent="0.25">
      <c r="B211" s="133" t="s">
        <v>183</v>
      </c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</row>
    <row r="212" spans="1:19" x14ac:dyDescent="0.25">
      <c r="B212" s="133" t="s">
        <v>191</v>
      </c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</row>
    <row r="213" spans="1:19" x14ac:dyDescent="0.25">
      <c r="B213" s="133" t="s">
        <v>184</v>
      </c>
      <c r="C213" s="26"/>
      <c r="D213" s="26">
        <v>15</v>
      </c>
      <c r="E213" s="26"/>
      <c r="F213" s="26"/>
      <c r="G213" s="26"/>
      <c r="H213" s="26"/>
      <c r="I213" s="26"/>
      <c r="J213" s="26"/>
      <c r="K213" s="26">
        <v>13</v>
      </c>
      <c r="L213" s="26"/>
      <c r="M213" s="26"/>
      <c r="N213" s="26"/>
      <c r="O213" s="26"/>
      <c r="P213" s="26"/>
      <c r="Q213" s="26">
        <v>12</v>
      </c>
      <c r="R213" s="26"/>
      <c r="S213" s="26"/>
    </row>
    <row r="214" spans="1:19" x14ac:dyDescent="0.25">
      <c r="B214" s="133" t="s">
        <v>185</v>
      </c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>
        <v>15</v>
      </c>
      <c r="O214" s="26"/>
      <c r="P214" s="26"/>
      <c r="Q214" s="26"/>
      <c r="R214" s="26"/>
      <c r="S214" s="26"/>
    </row>
    <row r="215" spans="1:19" x14ac:dyDescent="0.25">
      <c r="B215" s="133" t="s">
        <v>186</v>
      </c>
      <c r="C215" s="26"/>
      <c r="D215" s="26"/>
      <c r="E215" s="26"/>
      <c r="F215" s="26"/>
      <c r="G215" s="26"/>
      <c r="H215" s="26">
        <v>15</v>
      </c>
      <c r="I215" s="26"/>
      <c r="J215" s="26"/>
      <c r="K215" s="26">
        <v>13</v>
      </c>
      <c r="L215" s="26"/>
      <c r="M215" s="26"/>
      <c r="N215" s="26"/>
      <c r="O215" s="26"/>
      <c r="P215" s="26"/>
      <c r="Q215" s="26"/>
      <c r="R215" s="26"/>
      <c r="S215" s="26"/>
    </row>
    <row r="216" spans="1:19" x14ac:dyDescent="0.25">
      <c r="B216" s="133" t="s">
        <v>187</v>
      </c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</row>
    <row r="217" spans="1:19" x14ac:dyDescent="0.25">
      <c r="B217" s="133" t="s">
        <v>188</v>
      </c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</row>
    <row r="218" spans="1:19" x14ac:dyDescent="0.25">
      <c r="B218" s="133" t="s">
        <v>58</v>
      </c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</row>
    <row r="219" spans="1:19" x14ac:dyDescent="0.25">
      <c r="C219" s="130">
        <f t="shared" ref="C219:S219" si="9">SUM(C202:C218)</f>
        <v>918</v>
      </c>
      <c r="D219" s="130">
        <f t="shared" si="9"/>
        <v>443</v>
      </c>
      <c r="E219" s="130">
        <f t="shared" si="9"/>
        <v>173</v>
      </c>
      <c r="F219" s="130">
        <f t="shared" si="9"/>
        <v>148</v>
      </c>
      <c r="G219" s="130">
        <f t="shared" si="9"/>
        <v>140</v>
      </c>
      <c r="H219" s="130">
        <f t="shared" si="9"/>
        <v>120</v>
      </c>
      <c r="I219" s="130">
        <f t="shared" si="9"/>
        <v>85</v>
      </c>
      <c r="J219" s="130">
        <f t="shared" si="9"/>
        <v>40</v>
      </c>
      <c r="K219" s="130">
        <f t="shared" si="9"/>
        <v>26</v>
      </c>
      <c r="L219" s="130">
        <f t="shared" si="9"/>
        <v>23</v>
      </c>
      <c r="M219" s="130">
        <f t="shared" si="9"/>
        <v>15</v>
      </c>
      <c r="N219" s="130">
        <f t="shared" si="9"/>
        <v>15</v>
      </c>
      <c r="O219" s="130">
        <f t="shared" si="9"/>
        <v>13</v>
      </c>
      <c r="P219" s="130">
        <f t="shared" si="9"/>
        <v>13</v>
      </c>
      <c r="Q219" s="130">
        <f t="shared" si="9"/>
        <v>12</v>
      </c>
      <c r="R219" s="130">
        <f t="shared" si="9"/>
        <v>7</v>
      </c>
      <c r="S219" s="130">
        <f t="shared" si="9"/>
        <v>5</v>
      </c>
    </row>
    <row r="221" spans="1:19" x14ac:dyDescent="0.25">
      <c r="C221" s="131" t="s">
        <v>8</v>
      </c>
      <c r="D221" s="131" t="s">
        <v>113</v>
      </c>
      <c r="E221" s="131" t="s">
        <v>192</v>
      </c>
      <c r="F221" s="131" t="s">
        <v>14</v>
      </c>
      <c r="G221" s="131" t="s">
        <v>12</v>
      </c>
      <c r="H221" s="131" t="s">
        <v>85</v>
      </c>
      <c r="I221" s="134" t="s">
        <v>305</v>
      </c>
      <c r="J221" s="134" t="s">
        <v>264</v>
      </c>
      <c r="K221" s="134" t="s">
        <v>472</v>
      </c>
      <c r="L221" s="131" t="s">
        <v>591</v>
      </c>
      <c r="M221" s="131" t="s">
        <v>83</v>
      </c>
      <c r="N221" s="134" t="s">
        <v>594</v>
      </c>
      <c r="O221" s="134" t="s">
        <v>308</v>
      </c>
      <c r="P221" s="134" t="s">
        <v>407</v>
      </c>
      <c r="Q221" s="134" t="s">
        <v>595</v>
      </c>
      <c r="R221" s="134" t="s">
        <v>192</v>
      </c>
      <c r="S221" s="134" t="s">
        <v>231</v>
      </c>
    </row>
    <row r="222" spans="1:19" x14ac:dyDescent="0.25">
      <c r="C222" s="160">
        <v>918</v>
      </c>
      <c r="D222" s="160">
        <v>443</v>
      </c>
      <c r="E222" s="160">
        <v>173</v>
      </c>
      <c r="F222" s="160">
        <v>140</v>
      </c>
      <c r="G222" s="160">
        <v>148</v>
      </c>
      <c r="H222" s="160">
        <v>120</v>
      </c>
      <c r="I222" s="160">
        <v>85</v>
      </c>
      <c r="J222" s="160">
        <v>40</v>
      </c>
      <c r="K222" s="160">
        <v>26</v>
      </c>
      <c r="L222" s="160">
        <v>23</v>
      </c>
      <c r="M222" s="160">
        <v>15</v>
      </c>
      <c r="N222" s="160">
        <v>15</v>
      </c>
      <c r="O222" s="160">
        <v>13</v>
      </c>
      <c r="P222" s="160">
        <v>13</v>
      </c>
      <c r="Q222" s="160">
        <v>12</v>
      </c>
      <c r="R222" s="160">
        <v>7</v>
      </c>
      <c r="S222" s="160">
        <v>5</v>
      </c>
    </row>
    <row r="223" spans="1:19" x14ac:dyDescent="0.25">
      <c r="A223" s="137" t="s">
        <v>251</v>
      </c>
      <c r="B223" s="133" t="s">
        <v>175</v>
      </c>
      <c r="C223" s="26"/>
      <c r="D223" s="26"/>
      <c r="E223" s="26"/>
      <c r="F223" s="26">
        <v>13</v>
      </c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</row>
    <row r="224" spans="1:19" x14ac:dyDescent="0.25">
      <c r="A224" s="137"/>
      <c r="B224" s="133" t="s">
        <v>176</v>
      </c>
      <c r="C224" s="26"/>
      <c r="D224" s="26"/>
      <c r="E224" s="26"/>
      <c r="F224" s="26">
        <v>15</v>
      </c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</row>
    <row r="225" spans="1:19" x14ac:dyDescent="0.25">
      <c r="A225" s="133"/>
      <c r="B225" s="133" t="s">
        <v>177</v>
      </c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</row>
    <row r="226" spans="1:19" x14ac:dyDescent="0.25">
      <c r="A226" s="133"/>
      <c r="B226" s="133" t="s">
        <v>178</v>
      </c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</row>
    <row r="227" spans="1:19" x14ac:dyDescent="0.25">
      <c r="A227" s="133"/>
      <c r="B227" s="133" t="s">
        <v>179</v>
      </c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</row>
    <row r="228" spans="1:19" x14ac:dyDescent="0.25">
      <c r="A228" s="133"/>
      <c r="B228" s="133" t="s">
        <v>180</v>
      </c>
      <c r="C228" s="26">
        <v>13</v>
      </c>
      <c r="D228" s="26">
        <v>15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</row>
    <row r="229" spans="1:19" x14ac:dyDescent="0.25">
      <c r="B229" s="133" t="s">
        <v>181</v>
      </c>
      <c r="C229" s="26">
        <v>15</v>
      </c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</row>
    <row r="230" spans="1:19" x14ac:dyDescent="0.25">
      <c r="B230" s="133" t="s">
        <v>182</v>
      </c>
      <c r="C230" s="26">
        <v>28</v>
      </c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</row>
    <row r="231" spans="1:19" x14ac:dyDescent="0.25">
      <c r="B231" s="133" t="s">
        <v>183</v>
      </c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</row>
    <row r="232" spans="1:19" x14ac:dyDescent="0.25">
      <c r="B232" s="133" t="s">
        <v>191</v>
      </c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</row>
    <row r="233" spans="1:19" x14ac:dyDescent="0.25">
      <c r="B233" s="133" t="s">
        <v>184</v>
      </c>
      <c r="C233" s="26"/>
      <c r="D233" s="26">
        <v>15</v>
      </c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</row>
    <row r="234" spans="1:19" x14ac:dyDescent="0.25">
      <c r="B234" s="133" t="s">
        <v>185</v>
      </c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</row>
    <row r="235" spans="1:19" x14ac:dyDescent="0.25">
      <c r="B235" s="133" t="s">
        <v>186</v>
      </c>
      <c r="C235" s="26">
        <v>15</v>
      </c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</row>
    <row r="236" spans="1:19" x14ac:dyDescent="0.25">
      <c r="B236" s="133" t="s">
        <v>187</v>
      </c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</row>
    <row r="237" spans="1:19" x14ac:dyDescent="0.25">
      <c r="B237" s="133" t="s">
        <v>188</v>
      </c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</row>
    <row r="238" spans="1:19" x14ac:dyDescent="0.25">
      <c r="B238" s="133" t="s">
        <v>58</v>
      </c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</row>
    <row r="239" spans="1:19" x14ac:dyDescent="0.25">
      <c r="C239" s="130">
        <f t="shared" ref="C239:S239" si="10">SUM(C222:C238)</f>
        <v>989</v>
      </c>
      <c r="D239" s="130">
        <f t="shared" si="10"/>
        <v>473</v>
      </c>
      <c r="E239" s="130">
        <f t="shared" si="10"/>
        <v>173</v>
      </c>
      <c r="F239" s="130">
        <f t="shared" si="10"/>
        <v>168</v>
      </c>
      <c r="G239" s="130">
        <f t="shared" si="10"/>
        <v>148</v>
      </c>
      <c r="H239" s="130">
        <f t="shared" si="10"/>
        <v>120</v>
      </c>
      <c r="I239" s="130">
        <f t="shared" si="10"/>
        <v>85</v>
      </c>
      <c r="J239" s="130">
        <f t="shared" si="10"/>
        <v>40</v>
      </c>
      <c r="K239" s="130">
        <f t="shared" si="10"/>
        <v>26</v>
      </c>
      <c r="L239" s="130">
        <f t="shared" si="10"/>
        <v>23</v>
      </c>
      <c r="M239" s="130">
        <f t="shared" si="10"/>
        <v>15</v>
      </c>
      <c r="N239" s="130">
        <f t="shared" si="10"/>
        <v>15</v>
      </c>
      <c r="O239" s="130">
        <f t="shared" si="10"/>
        <v>13</v>
      </c>
      <c r="P239" s="130">
        <f t="shared" si="10"/>
        <v>13</v>
      </c>
      <c r="Q239" s="130">
        <f t="shared" si="10"/>
        <v>12</v>
      </c>
      <c r="R239" s="130">
        <f t="shared" si="10"/>
        <v>7</v>
      </c>
      <c r="S239" s="130">
        <f t="shared" si="10"/>
        <v>5</v>
      </c>
    </row>
    <row r="241" spans="1:19" x14ac:dyDescent="0.25">
      <c r="C241" s="131" t="s">
        <v>8</v>
      </c>
      <c r="D241" s="131" t="s">
        <v>113</v>
      </c>
      <c r="E241" s="131" t="s">
        <v>14</v>
      </c>
      <c r="F241" s="131" t="s">
        <v>192</v>
      </c>
      <c r="G241" s="131" t="s">
        <v>12</v>
      </c>
      <c r="H241" s="131" t="s">
        <v>85</v>
      </c>
      <c r="I241" s="134" t="s">
        <v>305</v>
      </c>
      <c r="J241" s="134" t="s">
        <v>264</v>
      </c>
      <c r="K241" s="134" t="s">
        <v>472</v>
      </c>
      <c r="L241" s="131" t="s">
        <v>591</v>
      </c>
      <c r="M241" s="134" t="s">
        <v>192</v>
      </c>
      <c r="N241" s="131" t="s">
        <v>83</v>
      </c>
      <c r="O241" s="134" t="s">
        <v>594</v>
      </c>
      <c r="P241" s="134" t="s">
        <v>308</v>
      </c>
      <c r="Q241" s="134" t="s">
        <v>407</v>
      </c>
      <c r="R241" s="134" t="s">
        <v>595</v>
      </c>
      <c r="S241" s="134" t="s">
        <v>231</v>
      </c>
    </row>
    <row r="242" spans="1:19" x14ac:dyDescent="0.25">
      <c r="C242" s="160">
        <v>989</v>
      </c>
      <c r="D242" s="160">
        <v>473</v>
      </c>
      <c r="E242" s="160">
        <v>168</v>
      </c>
      <c r="F242" s="160">
        <v>173</v>
      </c>
      <c r="G242" s="160">
        <v>148</v>
      </c>
      <c r="H242" s="160">
        <v>120</v>
      </c>
      <c r="I242" s="160">
        <v>85</v>
      </c>
      <c r="J242" s="160">
        <v>40</v>
      </c>
      <c r="K242" s="160">
        <v>26</v>
      </c>
      <c r="L242" s="160">
        <v>23</v>
      </c>
      <c r="M242" s="160">
        <v>7</v>
      </c>
      <c r="N242" s="160">
        <v>15</v>
      </c>
      <c r="O242" s="160">
        <v>15</v>
      </c>
      <c r="P242" s="160">
        <v>13</v>
      </c>
      <c r="Q242" s="160">
        <v>13</v>
      </c>
      <c r="R242" s="160">
        <v>12</v>
      </c>
      <c r="S242" s="160">
        <v>5</v>
      </c>
    </row>
    <row r="243" spans="1:19" x14ac:dyDescent="0.25">
      <c r="A243" s="137" t="s">
        <v>596</v>
      </c>
      <c r="B243" s="133" t="s">
        <v>175</v>
      </c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</row>
    <row r="244" spans="1:19" x14ac:dyDescent="0.25">
      <c r="A244" s="137"/>
      <c r="B244" s="133" t="s">
        <v>176</v>
      </c>
      <c r="C244" s="26"/>
      <c r="D244" s="26"/>
      <c r="E244" s="26"/>
      <c r="F244" s="26"/>
      <c r="G244" s="26">
        <v>9</v>
      </c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</row>
    <row r="245" spans="1:19" x14ac:dyDescent="0.25">
      <c r="A245" s="133"/>
      <c r="B245" s="133" t="s">
        <v>177</v>
      </c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</row>
    <row r="246" spans="1:19" x14ac:dyDescent="0.25">
      <c r="A246" s="133"/>
      <c r="B246" s="133" t="s">
        <v>178</v>
      </c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</row>
    <row r="247" spans="1:19" x14ac:dyDescent="0.25">
      <c r="A247" s="133"/>
      <c r="B247" s="133" t="s">
        <v>179</v>
      </c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</row>
    <row r="248" spans="1:19" x14ac:dyDescent="0.25">
      <c r="A248" s="133"/>
      <c r="B248" s="133" t="s">
        <v>180</v>
      </c>
      <c r="C248" s="26">
        <v>34</v>
      </c>
      <c r="D248" s="26">
        <v>55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</row>
    <row r="249" spans="1:19" x14ac:dyDescent="0.25">
      <c r="B249" s="133" t="s">
        <v>181</v>
      </c>
      <c r="C249" s="26">
        <v>15</v>
      </c>
      <c r="D249" s="26">
        <v>12</v>
      </c>
      <c r="E249" s="26"/>
      <c r="F249" s="26"/>
      <c r="G249" s="26">
        <v>10</v>
      </c>
      <c r="H249" s="26"/>
      <c r="I249" s="26"/>
      <c r="J249" s="26"/>
      <c r="K249" s="26"/>
      <c r="L249" s="26"/>
      <c r="M249" s="26">
        <v>9</v>
      </c>
      <c r="N249" s="26"/>
      <c r="O249" s="26"/>
      <c r="P249" s="26"/>
      <c r="Q249" s="26"/>
      <c r="R249" s="26"/>
      <c r="S249" s="26"/>
    </row>
    <row r="250" spans="1:19" x14ac:dyDescent="0.25">
      <c r="B250" s="133" t="s">
        <v>182</v>
      </c>
      <c r="C250" s="26">
        <v>98</v>
      </c>
      <c r="D250" s="26">
        <v>18</v>
      </c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</row>
    <row r="251" spans="1:19" x14ac:dyDescent="0.25">
      <c r="B251" s="133" t="s">
        <v>183</v>
      </c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</row>
    <row r="252" spans="1:19" x14ac:dyDescent="0.25">
      <c r="B252" s="133" t="s">
        <v>191</v>
      </c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</row>
    <row r="253" spans="1:19" x14ac:dyDescent="0.25">
      <c r="B253" s="133" t="s">
        <v>184</v>
      </c>
      <c r="C253" s="26"/>
      <c r="D253" s="26">
        <v>15</v>
      </c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</row>
    <row r="254" spans="1:19" x14ac:dyDescent="0.25">
      <c r="B254" s="133" t="s">
        <v>185</v>
      </c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</row>
    <row r="255" spans="1:19" x14ac:dyDescent="0.25">
      <c r="B255" s="133" t="s">
        <v>186</v>
      </c>
      <c r="C255" s="26"/>
      <c r="D255" s="26"/>
      <c r="E255" s="26"/>
      <c r="F255" s="26"/>
      <c r="G255" s="26"/>
      <c r="H255" s="26">
        <v>15</v>
      </c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</row>
    <row r="256" spans="1:19" x14ac:dyDescent="0.25">
      <c r="B256" s="133" t="s">
        <v>187</v>
      </c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</row>
    <row r="257" spans="2:19" x14ac:dyDescent="0.25">
      <c r="B257" s="133" t="s">
        <v>188</v>
      </c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</row>
    <row r="258" spans="2:19" x14ac:dyDescent="0.25">
      <c r="B258" s="133" t="s">
        <v>58</v>
      </c>
      <c r="C258" s="26">
        <v>9</v>
      </c>
      <c r="D258" s="26"/>
      <c r="E258" s="26">
        <v>13</v>
      </c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</row>
    <row r="259" spans="2:19" x14ac:dyDescent="0.25">
      <c r="C259" s="130">
        <f t="shared" ref="C259:S259" si="11">SUM(C242:C258)</f>
        <v>1145</v>
      </c>
      <c r="D259" s="130">
        <f t="shared" si="11"/>
        <v>573</v>
      </c>
      <c r="E259" s="130">
        <f t="shared" si="11"/>
        <v>181</v>
      </c>
      <c r="F259" s="130">
        <f t="shared" si="11"/>
        <v>173</v>
      </c>
      <c r="G259" s="130">
        <f t="shared" si="11"/>
        <v>167</v>
      </c>
      <c r="H259" s="130">
        <f t="shared" si="11"/>
        <v>135</v>
      </c>
      <c r="I259" s="130">
        <f t="shared" si="11"/>
        <v>85</v>
      </c>
      <c r="J259" s="130">
        <f t="shared" si="11"/>
        <v>40</v>
      </c>
      <c r="K259" s="130">
        <f t="shared" si="11"/>
        <v>26</v>
      </c>
      <c r="L259" s="130">
        <f t="shared" si="11"/>
        <v>23</v>
      </c>
      <c r="M259" s="130">
        <f t="shared" si="11"/>
        <v>16</v>
      </c>
      <c r="N259" s="130">
        <f t="shared" si="11"/>
        <v>15</v>
      </c>
      <c r="O259" s="130">
        <f t="shared" si="11"/>
        <v>15</v>
      </c>
      <c r="P259" s="130">
        <f t="shared" si="11"/>
        <v>13</v>
      </c>
      <c r="Q259" s="130">
        <f t="shared" si="11"/>
        <v>13</v>
      </c>
      <c r="R259" s="130">
        <f t="shared" si="11"/>
        <v>12</v>
      </c>
      <c r="S259" s="130">
        <f t="shared" si="11"/>
        <v>5</v>
      </c>
    </row>
  </sheetData>
  <sortState columnSort="1" ref="C241:S259">
    <sortCondition descending="1" ref="C259:S25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K2 (Ls)</vt:lpstr>
      <vt:lpstr>Div 1</vt:lpstr>
      <vt:lpstr>Div 2</vt:lpstr>
      <vt:lpstr>Div 3</vt:lpstr>
      <vt:lpstr>K2T2 (Ss)</vt:lpstr>
      <vt:lpstr>Div 4</vt:lpstr>
      <vt:lpstr>L's Div 4</vt:lpstr>
      <vt:lpstr>Div 5</vt:lpstr>
      <vt:lpstr>M's GP</vt:lpstr>
      <vt:lpstr>W's GP</vt:lpstr>
      <vt:lpstr>B's 18 GP</vt:lpstr>
      <vt:lpstr>B's 15 GP</vt:lpstr>
      <vt:lpstr>G's 18 GP</vt:lpstr>
      <vt:lpstr>G's 15 GP</vt:lpstr>
      <vt:lpstr>Canadian</vt:lpstr>
      <vt:lpstr>Novice</vt:lpstr>
      <vt:lpstr>Club</vt:lpstr>
      <vt:lpstr>Junior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Murphy</dc:creator>
  <cp:lastModifiedBy>PC</cp:lastModifiedBy>
  <cp:revision>5</cp:revision>
  <cp:lastPrinted>2017-03-28T13:58:57Z</cp:lastPrinted>
  <dcterms:created xsi:type="dcterms:W3CDTF">2014-06-22T15:47:36Z</dcterms:created>
  <dcterms:modified xsi:type="dcterms:W3CDTF">2017-12-19T10:59:52Z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